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045"/>
  </bookViews>
  <sheets>
    <sheet name="Auditoria_HCL_adherencia_guias" sheetId="3" r:id="rId1"/>
    <sheet name="Auditoria HCL-software" sheetId="5" r:id="rId2"/>
    <sheet name="Auditoria HCL-detec tem adul ma" sheetId="6" r:id="rId3"/>
    <sheet name="Auditoria HCL-control del joven" sheetId="7" r:id="rId4"/>
    <sheet name="Auditoria HCL- VIH" sheetId="8" r:id="rId5"/>
    <sheet name="Auditoria HCL- control prenatal" sheetId="9" r:id="rId6"/>
    <sheet name="Auditoria HCL - crecim y desarr" sheetId="10" r:id="rId7"/>
    <sheet name="Auditoria HCL- dengue" sheetId="11" r:id="rId8"/>
    <sheet name="Auditoria HCL - RCV" sheetId="12" r:id="rId9"/>
    <sheet name="Auditoria HCL - manual" sheetId="13" r:id="rId10"/>
    <sheet name="Instructivo" sheetId="4" r:id="rId11"/>
  </sheets>
  <definedNames>
    <definedName name="_xlnm.Print_Area" localSheetId="6">'Auditoria HCL - crecim y desarr'!$A$1:$W$98</definedName>
    <definedName name="_xlnm.Print_Area" localSheetId="9">'Auditoria HCL - manual'!$A$1:$W$96</definedName>
    <definedName name="_xlnm.Print_Area" localSheetId="8">'Auditoria HCL - RCV'!$A$1:$W$112</definedName>
    <definedName name="_xlnm.Print_Area" localSheetId="5">'Auditoria HCL- control prenatal'!$A$1:$W$108</definedName>
    <definedName name="_xlnm.Print_Area" localSheetId="7">'Auditoria HCL- dengue'!$A$1:$W$122</definedName>
    <definedName name="_xlnm.Print_Area" localSheetId="4">'Auditoria HCL- VIH'!$A$1:$W$100</definedName>
    <definedName name="_xlnm.Print_Area" localSheetId="3">'Auditoria HCL-control del joven'!$A$1:$W$100</definedName>
    <definedName name="_xlnm.Print_Area" localSheetId="2">'Auditoria HCL-detec tem adul ma'!$A$1:$W$100</definedName>
    <definedName name="_xlnm.Print_Area" localSheetId="1">'Auditoria HCL-software'!$A$1:$W$86</definedName>
    <definedName name="_xlnm.Print_Area" localSheetId="0">Auditoria_HCL_adherencia_guias!$A$1:$W$86</definedName>
    <definedName name="_xlnm.Print_Area" localSheetId="10">Instructivo!$A$1:$L$42</definedName>
  </definedNames>
  <calcPr calcId="144525"/>
</workbook>
</file>

<file path=xl/calcChain.xml><?xml version="1.0" encoding="utf-8"?>
<calcChain xmlns="http://schemas.openxmlformats.org/spreadsheetml/2006/main">
  <c r="D87" i="13" l="1"/>
  <c r="D86" i="13"/>
  <c r="D85" i="13"/>
  <c r="D84" i="13"/>
  <c r="D83" i="13"/>
  <c r="D82" i="13"/>
  <c r="D81" i="13"/>
  <c r="D80" i="13"/>
  <c r="D79" i="13"/>
  <c r="D78" i="13"/>
  <c r="D77" i="13"/>
  <c r="D76" i="13"/>
  <c r="D75" i="13"/>
  <c r="D74" i="13"/>
  <c r="D73" i="13"/>
  <c r="D72" i="13"/>
  <c r="B72" i="13"/>
  <c r="D71" i="13"/>
  <c r="D70" i="13"/>
  <c r="D69" i="13"/>
  <c r="D68" i="13"/>
  <c r="D67" i="13"/>
  <c r="D66" i="13"/>
  <c r="D65" i="13"/>
  <c r="D64" i="13"/>
  <c r="B64" i="13"/>
  <c r="D63" i="13"/>
  <c r="D62" i="13"/>
  <c r="D61" i="13"/>
  <c r="B61" i="13"/>
  <c r="D60" i="13"/>
  <c r="D59" i="13"/>
  <c r="D58" i="13"/>
  <c r="D57" i="13"/>
  <c r="D56" i="13"/>
  <c r="B56" i="13"/>
  <c r="D54" i="13"/>
  <c r="D53" i="13"/>
  <c r="B69" i="13" s="1"/>
  <c r="D52" i="13"/>
  <c r="B65" i="13" s="1"/>
  <c r="D51" i="13"/>
  <c r="D50" i="13"/>
  <c r="D49" i="13"/>
  <c r="T44" i="13"/>
  <c r="S44" i="13"/>
  <c r="R44" i="13"/>
  <c r="Q44" i="13"/>
  <c r="P44" i="13"/>
  <c r="O44" i="13"/>
  <c r="N44" i="13"/>
  <c r="M44" i="13"/>
  <c r="L44" i="13"/>
  <c r="K44" i="13"/>
  <c r="J44" i="13"/>
  <c r="I44" i="13"/>
  <c r="H44" i="13"/>
  <c r="G44" i="13"/>
  <c r="F44" i="13"/>
  <c r="E44" i="13"/>
  <c r="T39" i="13"/>
  <c r="S39" i="13"/>
  <c r="R39" i="13"/>
  <c r="Q39" i="13"/>
  <c r="P39" i="13"/>
  <c r="O39" i="13"/>
  <c r="N39" i="13"/>
  <c r="M39" i="13"/>
  <c r="L39" i="13"/>
  <c r="K39" i="13"/>
  <c r="J39" i="13"/>
  <c r="I39" i="13"/>
  <c r="H39" i="13"/>
  <c r="G39" i="13"/>
  <c r="F39" i="13"/>
  <c r="E39" i="13"/>
  <c r="T38" i="13"/>
  <c r="T40" i="13" s="1"/>
  <c r="T45" i="13" s="1"/>
  <c r="S38" i="13"/>
  <c r="S40" i="13" s="1"/>
  <c r="S45" i="13" s="1"/>
  <c r="R38" i="13"/>
  <c r="R40" i="13" s="1"/>
  <c r="R45" i="13" s="1"/>
  <c r="Q38" i="13"/>
  <c r="Q40" i="13" s="1"/>
  <c r="Q45" i="13" s="1"/>
  <c r="P38" i="13"/>
  <c r="P40" i="13" s="1"/>
  <c r="P45" i="13" s="1"/>
  <c r="O38" i="13"/>
  <c r="O40" i="13" s="1"/>
  <c r="O45" i="13" s="1"/>
  <c r="N38" i="13"/>
  <c r="M38" i="13"/>
  <c r="M40" i="13" s="1"/>
  <c r="M45" i="13" s="1"/>
  <c r="L38" i="13"/>
  <c r="L40" i="13" s="1"/>
  <c r="L45" i="13" s="1"/>
  <c r="K38" i="13"/>
  <c r="K40" i="13" s="1"/>
  <c r="K45" i="13" s="1"/>
  <c r="J38" i="13"/>
  <c r="J40" i="13" s="1"/>
  <c r="J45" i="13" s="1"/>
  <c r="I38" i="13"/>
  <c r="I40" i="13" s="1"/>
  <c r="I45" i="13" s="1"/>
  <c r="H38" i="13"/>
  <c r="H40" i="13" s="1"/>
  <c r="H45" i="13" s="1"/>
  <c r="G38" i="13"/>
  <c r="G40" i="13" s="1"/>
  <c r="G45" i="13" s="1"/>
  <c r="F38" i="13"/>
  <c r="E38" i="13"/>
  <c r="E40" i="13" s="1"/>
  <c r="E45" i="13" s="1"/>
  <c r="V37" i="13"/>
  <c r="U37" i="13"/>
  <c r="V36" i="13"/>
  <c r="U36" i="13"/>
  <c r="W36" i="13" s="1"/>
  <c r="E83" i="13" s="1"/>
  <c r="V35" i="13"/>
  <c r="U35" i="13"/>
  <c r="V34" i="13"/>
  <c r="U34" i="13"/>
  <c r="V33" i="13"/>
  <c r="U33" i="13"/>
  <c r="W33" i="13" s="1"/>
  <c r="E80" i="13" s="1"/>
  <c r="V32" i="13"/>
  <c r="U32" i="13"/>
  <c r="B32" i="13"/>
  <c r="V31" i="13"/>
  <c r="U31" i="13"/>
  <c r="W31" i="13" s="1"/>
  <c r="E78" i="13" s="1"/>
  <c r="V30" i="13"/>
  <c r="U30" i="13"/>
  <c r="V29" i="13"/>
  <c r="U29" i="13"/>
  <c r="V28" i="13"/>
  <c r="U28" i="13"/>
  <c r="V27" i="13"/>
  <c r="W27" i="13" s="1"/>
  <c r="E74" i="13" s="1"/>
  <c r="U27" i="13"/>
  <c r="B27" i="13"/>
  <c r="V26" i="13"/>
  <c r="U26" i="13"/>
  <c r="V25" i="13"/>
  <c r="U25" i="13"/>
  <c r="B25" i="13"/>
  <c r="V24" i="13"/>
  <c r="U24" i="13"/>
  <c r="B24" i="13"/>
  <c r="V23" i="13"/>
  <c r="U23" i="13"/>
  <c r="W23" i="13" s="1"/>
  <c r="E70" i="13" s="1"/>
  <c r="V22" i="13"/>
  <c r="U22" i="13"/>
  <c r="W22" i="13" s="1"/>
  <c r="E69" i="13" s="1"/>
  <c r="B22" i="13"/>
  <c r="V21" i="13"/>
  <c r="U21" i="13"/>
  <c r="V20" i="13"/>
  <c r="U20" i="13"/>
  <c r="B20" i="13"/>
  <c r="V19" i="13"/>
  <c r="U19" i="13"/>
  <c r="V18" i="13"/>
  <c r="U18" i="13"/>
  <c r="V17" i="13"/>
  <c r="U17" i="13"/>
  <c r="W17" i="13" s="1"/>
  <c r="E64" i="13" s="1"/>
  <c r="B17" i="13"/>
  <c r="V16" i="13"/>
  <c r="U16" i="13"/>
  <c r="B16" i="13"/>
  <c r="V15" i="13"/>
  <c r="U15" i="13"/>
  <c r="V14" i="13"/>
  <c r="U14" i="13"/>
  <c r="E60" i="13"/>
  <c r="V13" i="13"/>
  <c r="U13" i="13"/>
  <c r="B13" i="13"/>
  <c r="V12" i="13"/>
  <c r="U12" i="13"/>
  <c r="E57" i="13"/>
  <c r="C16" i="13"/>
  <c r="C17" i="13" s="1"/>
  <c r="C18" i="13" s="1"/>
  <c r="C19" i="13" s="1"/>
  <c r="C20" i="13" s="1"/>
  <c r="C21" i="13" s="1"/>
  <c r="C22" i="13" s="1"/>
  <c r="C23" i="13" s="1"/>
  <c r="C24" i="13" s="1"/>
  <c r="C25" i="13" s="1"/>
  <c r="C26" i="13" s="1"/>
  <c r="C27" i="13" s="1"/>
  <c r="C28" i="13" s="1"/>
  <c r="C29" i="13" s="1"/>
  <c r="C30" i="13" s="1"/>
  <c r="C31" i="13" s="1"/>
  <c r="C32" i="13" s="1"/>
  <c r="C33" i="13" s="1"/>
  <c r="C34" i="13" s="1"/>
  <c r="C35" i="13" s="1"/>
  <c r="C36" i="13" s="1"/>
  <c r="C37" i="13" s="1"/>
  <c r="V11" i="13"/>
  <c r="U11" i="13"/>
  <c r="B11" i="13"/>
  <c r="B15" i="13" s="1"/>
  <c r="E49" i="13" s="1"/>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U12" i="12"/>
  <c r="U13" i="12"/>
  <c r="U14" i="12"/>
  <c r="U15" i="12"/>
  <c r="U16" i="12"/>
  <c r="U17" i="12"/>
  <c r="U18" i="12"/>
  <c r="U19" i="12"/>
  <c r="U20" i="12"/>
  <c r="W20" i="12" s="1"/>
  <c r="U21" i="12"/>
  <c r="U22" i="12"/>
  <c r="U23" i="12"/>
  <c r="U24" i="12"/>
  <c r="U25" i="12"/>
  <c r="U26" i="12"/>
  <c r="U27" i="12"/>
  <c r="U28" i="12"/>
  <c r="W28" i="12" s="1"/>
  <c r="U29" i="12"/>
  <c r="U30" i="12"/>
  <c r="U31" i="12"/>
  <c r="U32" i="12"/>
  <c r="U33" i="12"/>
  <c r="U34" i="12"/>
  <c r="U35" i="12"/>
  <c r="U36" i="12"/>
  <c r="U37" i="12"/>
  <c r="U38" i="12"/>
  <c r="U39" i="12"/>
  <c r="U40" i="12"/>
  <c r="U41" i="12"/>
  <c r="U42" i="12"/>
  <c r="U43" i="12"/>
  <c r="U44" i="12"/>
  <c r="U45" i="12"/>
  <c r="W12" i="12"/>
  <c r="W13" i="12"/>
  <c r="W14" i="12"/>
  <c r="W15" i="12"/>
  <c r="W16" i="12"/>
  <c r="W19" i="12"/>
  <c r="W21" i="12"/>
  <c r="W22" i="12"/>
  <c r="W23" i="12"/>
  <c r="W24" i="12"/>
  <c r="W27" i="12"/>
  <c r="W30" i="12"/>
  <c r="W31" i="12"/>
  <c r="W32" i="12"/>
  <c r="W35" i="12"/>
  <c r="W39" i="12"/>
  <c r="W40" i="12"/>
  <c r="W43"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66" i="12"/>
  <c r="B39" i="12"/>
  <c r="B34" i="12"/>
  <c r="B32" i="12"/>
  <c r="B31" i="12"/>
  <c r="B28" i="12"/>
  <c r="B26" i="12"/>
  <c r="B14" i="12"/>
  <c r="B11" i="12"/>
  <c r="D103" i="12"/>
  <c r="D102" i="12"/>
  <c r="D101" i="12"/>
  <c r="B89" i="12"/>
  <c r="B86" i="12"/>
  <c r="B81" i="12"/>
  <c r="B80" i="12"/>
  <c r="B72" i="12"/>
  <c r="B66" i="12"/>
  <c r="D62" i="12"/>
  <c r="D61" i="12"/>
  <c r="D60" i="12"/>
  <c r="D59" i="12"/>
  <c r="D58" i="12"/>
  <c r="D57" i="12"/>
  <c r="T52" i="12"/>
  <c r="S52" i="12"/>
  <c r="R52" i="12"/>
  <c r="Q52" i="12"/>
  <c r="P52" i="12"/>
  <c r="O52" i="12"/>
  <c r="N52" i="12"/>
  <c r="M52" i="12"/>
  <c r="L52" i="12"/>
  <c r="K52" i="12"/>
  <c r="J52" i="12"/>
  <c r="I52" i="12"/>
  <c r="H52" i="12"/>
  <c r="G52" i="12"/>
  <c r="F52" i="12"/>
  <c r="E52" i="12"/>
  <c r="T47" i="12"/>
  <c r="S47" i="12"/>
  <c r="R47" i="12"/>
  <c r="Q47" i="12"/>
  <c r="P47" i="12"/>
  <c r="O47" i="12"/>
  <c r="N47" i="12"/>
  <c r="M47" i="12"/>
  <c r="L47" i="12"/>
  <c r="K47" i="12"/>
  <c r="J47" i="12"/>
  <c r="I47" i="12"/>
  <c r="H47" i="12"/>
  <c r="G47" i="12"/>
  <c r="F47" i="12"/>
  <c r="E47" i="12"/>
  <c r="T46" i="12"/>
  <c r="S46" i="12"/>
  <c r="R46" i="12"/>
  <c r="Q46" i="12"/>
  <c r="P46" i="12"/>
  <c r="O46" i="12"/>
  <c r="N46" i="12"/>
  <c r="M46" i="12"/>
  <c r="L46" i="12"/>
  <c r="K46" i="12"/>
  <c r="J46" i="12"/>
  <c r="I46" i="12"/>
  <c r="H46" i="12"/>
  <c r="G46" i="12"/>
  <c r="F46" i="12"/>
  <c r="E46" i="12"/>
  <c r="B21" i="12"/>
  <c r="B17" i="12"/>
  <c r="E69" i="12"/>
  <c r="E68" i="12"/>
  <c r="C12" i="12"/>
  <c r="C13" i="12" s="1"/>
  <c r="C14" i="12" s="1"/>
  <c r="C15" i="12" s="1"/>
  <c r="C16" i="12" s="1"/>
  <c r="C17" i="12" s="1"/>
  <c r="C18" i="12" s="1"/>
  <c r="C19" i="12" s="1"/>
  <c r="C20" i="12" s="1"/>
  <c r="C21" i="12" s="1"/>
  <c r="C22" i="12" s="1"/>
  <c r="C23" i="12" s="1"/>
  <c r="C24" i="12" s="1"/>
  <c r="C25" i="12" s="1"/>
  <c r="V11" i="12"/>
  <c r="U11" i="12"/>
  <c r="E62" i="11"/>
  <c r="B46" i="11"/>
  <c r="B43" i="11"/>
  <c r="B40" i="11"/>
  <c r="B38" i="11"/>
  <c r="B33" i="11"/>
  <c r="B30" i="11"/>
  <c r="B28" i="11"/>
  <c r="B24" i="11"/>
  <c r="B22" i="11"/>
  <c r="B16" i="11"/>
  <c r="B11" i="11"/>
  <c r="E96" i="11"/>
  <c r="E97" i="11"/>
  <c r="E98" i="11"/>
  <c r="E99" i="11"/>
  <c r="E100" i="11"/>
  <c r="E101" i="11"/>
  <c r="E102" i="11"/>
  <c r="E103" i="11"/>
  <c r="E104" i="11"/>
  <c r="E105" i="11"/>
  <c r="E106" i="11"/>
  <c r="E107" i="11"/>
  <c r="E108" i="11"/>
  <c r="E109" i="11"/>
  <c r="E110" i="11"/>
  <c r="E82" i="11"/>
  <c r="E83" i="11"/>
  <c r="E84" i="11"/>
  <c r="E85" i="11"/>
  <c r="E86" i="11"/>
  <c r="E87" i="11"/>
  <c r="E88" i="11"/>
  <c r="E89" i="11"/>
  <c r="E90" i="11"/>
  <c r="E91" i="11"/>
  <c r="E92" i="11"/>
  <c r="E93" i="11"/>
  <c r="E94" i="11"/>
  <c r="E95" i="11"/>
  <c r="E72" i="11"/>
  <c r="E73" i="11"/>
  <c r="E74" i="11"/>
  <c r="E75" i="11"/>
  <c r="E76" i="11"/>
  <c r="E77" i="11"/>
  <c r="E78" i="11"/>
  <c r="E79" i="11"/>
  <c r="E80" i="11"/>
  <c r="E81" i="11"/>
  <c r="E111" i="11"/>
  <c r="E112" i="11"/>
  <c r="E113" i="11"/>
  <c r="E71" i="11"/>
  <c r="U12" i="11"/>
  <c r="U13" i="11"/>
  <c r="U14" i="11"/>
  <c r="U15" i="11"/>
  <c r="U16" i="11"/>
  <c r="U17" i="11"/>
  <c r="U18" i="11"/>
  <c r="U19" i="11"/>
  <c r="U20" i="11"/>
  <c r="U21" i="11"/>
  <c r="U22" i="11"/>
  <c r="U23" i="11"/>
  <c r="U24" i="11"/>
  <c r="U25" i="11"/>
  <c r="U26" i="11"/>
  <c r="U27" i="11"/>
  <c r="U28" i="11"/>
  <c r="W28" i="11" s="1"/>
  <c r="U29" i="11"/>
  <c r="W29" i="11" s="1"/>
  <c r="U30" i="11"/>
  <c r="U31" i="11"/>
  <c r="U32" i="11"/>
  <c r="U33" i="11"/>
  <c r="U34" i="11"/>
  <c r="U35" i="11"/>
  <c r="U36" i="11"/>
  <c r="U37" i="11"/>
  <c r="U38" i="11"/>
  <c r="U39" i="11"/>
  <c r="U40" i="11"/>
  <c r="U41" i="11"/>
  <c r="U42" i="11"/>
  <c r="U43" i="11"/>
  <c r="U44" i="11"/>
  <c r="U45" i="11"/>
  <c r="U46" i="11"/>
  <c r="U47" i="11"/>
  <c r="U48" i="11"/>
  <c r="U49" i="11"/>
  <c r="U50" i="11"/>
  <c r="V12" i="11"/>
  <c r="V13" i="11"/>
  <c r="V14" i="11"/>
  <c r="V15" i="11"/>
  <c r="V16" i="11"/>
  <c r="V17" i="11"/>
  <c r="W17" i="11" s="1"/>
  <c r="V18" i="11"/>
  <c r="V19" i="11"/>
  <c r="V20" i="11"/>
  <c r="V21" i="11"/>
  <c r="V22" i="11"/>
  <c r="V23" i="11"/>
  <c r="V24" i="11"/>
  <c r="V25" i="11"/>
  <c r="W25" i="11" s="1"/>
  <c r="V26" i="11"/>
  <c r="V27" i="11"/>
  <c r="V28" i="11"/>
  <c r="V29" i="11"/>
  <c r="V30" i="11"/>
  <c r="V31" i="11"/>
  <c r="V32" i="11"/>
  <c r="V33" i="11"/>
  <c r="W33" i="11" s="1"/>
  <c r="V34" i="11"/>
  <c r="V35" i="11"/>
  <c r="V36" i="11"/>
  <c r="V37" i="11"/>
  <c r="V38" i="11"/>
  <c r="V39" i="11"/>
  <c r="V40" i="11"/>
  <c r="V41" i="11"/>
  <c r="W41" i="11" s="1"/>
  <c r="V42" i="11"/>
  <c r="V43" i="11"/>
  <c r="V44" i="11"/>
  <c r="V45" i="11"/>
  <c r="V46" i="11"/>
  <c r="V47" i="11"/>
  <c r="V48" i="11"/>
  <c r="W48" i="11" s="1"/>
  <c r="V49" i="11"/>
  <c r="W49" i="11" s="1"/>
  <c r="V50" i="11"/>
  <c r="W12" i="11"/>
  <c r="W13" i="11"/>
  <c r="W14" i="11"/>
  <c r="W15" i="11"/>
  <c r="W16" i="11"/>
  <c r="W19" i="11"/>
  <c r="W20" i="11"/>
  <c r="W21" i="11"/>
  <c r="W22" i="11"/>
  <c r="W23" i="11"/>
  <c r="W24" i="11"/>
  <c r="W27" i="11"/>
  <c r="W30" i="11"/>
  <c r="W31" i="11"/>
  <c r="W32" i="11"/>
  <c r="W35" i="11"/>
  <c r="W36" i="11"/>
  <c r="W37" i="11"/>
  <c r="W38" i="11"/>
  <c r="W39" i="11"/>
  <c r="W40" i="11"/>
  <c r="W43" i="11"/>
  <c r="W45" i="11"/>
  <c r="W46" i="11"/>
  <c r="W47" i="11"/>
  <c r="D98"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9" i="11"/>
  <c r="D100" i="11"/>
  <c r="D101" i="11"/>
  <c r="D102" i="11"/>
  <c r="D103" i="11"/>
  <c r="D104" i="11"/>
  <c r="D105" i="11"/>
  <c r="D106" i="11"/>
  <c r="D107" i="11"/>
  <c r="D108" i="11"/>
  <c r="D109" i="11"/>
  <c r="D110" i="11"/>
  <c r="D71" i="11"/>
  <c r="B88" i="11"/>
  <c r="D63" i="11"/>
  <c r="D113" i="11"/>
  <c r="D112" i="11"/>
  <c r="D111" i="11"/>
  <c r="B103" i="11"/>
  <c r="B98" i="11"/>
  <c r="B90" i="11"/>
  <c r="B82" i="11"/>
  <c r="B71" i="11"/>
  <c r="D67" i="11"/>
  <c r="D66" i="11"/>
  <c r="D65" i="11"/>
  <c r="D64" i="11"/>
  <c r="D62" i="11"/>
  <c r="T57" i="11"/>
  <c r="S57" i="11"/>
  <c r="R57" i="11"/>
  <c r="Q57" i="11"/>
  <c r="P57" i="11"/>
  <c r="O57" i="11"/>
  <c r="N57" i="11"/>
  <c r="M57" i="11"/>
  <c r="L57" i="11"/>
  <c r="K57" i="11"/>
  <c r="J57" i="11"/>
  <c r="I57" i="11"/>
  <c r="H57" i="11"/>
  <c r="G57" i="11"/>
  <c r="F57" i="11"/>
  <c r="E57" i="11"/>
  <c r="T52" i="11"/>
  <c r="S52" i="11"/>
  <c r="R52" i="11"/>
  <c r="Q52" i="11"/>
  <c r="P52" i="11"/>
  <c r="O52" i="11"/>
  <c r="N52" i="11"/>
  <c r="M52" i="11"/>
  <c r="L52" i="11"/>
  <c r="K52" i="11"/>
  <c r="J52" i="11"/>
  <c r="I52" i="11"/>
  <c r="H52" i="11"/>
  <c r="G52" i="11"/>
  <c r="F52" i="11"/>
  <c r="E52" i="11"/>
  <c r="T51" i="11"/>
  <c r="S51" i="11"/>
  <c r="R51" i="11"/>
  <c r="Q51" i="11"/>
  <c r="P51" i="11"/>
  <c r="P53" i="11" s="1"/>
  <c r="P58" i="11" s="1"/>
  <c r="O51" i="11"/>
  <c r="N51" i="11"/>
  <c r="M51" i="11"/>
  <c r="L51" i="11"/>
  <c r="K51" i="11"/>
  <c r="J51" i="11"/>
  <c r="I51" i="11"/>
  <c r="H51" i="11"/>
  <c r="G51" i="11"/>
  <c r="F51" i="11"/>
  <c r="E51" i="11"/>
  <c r="C12" i="11"/>
  <c r="C13" i="11" s="1"/>
  <c r="C14" i="11" s="1"/>
  <c r="C15" i="11" s="1"/>
  <c r="C16" i="11" s="1"/>
  <c r="C17" i="11" s="1"/>
  <c r="C18" i="11" s="1"/>
  <c r="C19" i="11" s="1"/>
  <c r="C20" i="11" s="1"/>
  <c r="C21" i="11" s="1"/>
  <c r="C22" i="11" s="1"/>
  <c r="C23" i="11" s="1"/>
  <c r="C24" i="11" s="1"/>
  <c r="C25" i="11" s="1"/>
  <c r="C26" i="11" s="1"/>
  <c r="C27" i="11" s="1"/>
  <c r="V11" i="11"/>
  <c r="U11" i="11"/>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58" i="10"/>
  <c r="B58" i="10"/>
  <c r="B67" i="10"/>
  <c r="B71" i="10"/>
  <c r="B74" i="10"/>
  <c r="B63" i="10"/>
  <c r="D52" i="10"/>
  <c r="D56" i="10"/>
  <c r="D55" i="10"/>
  <c r="D54" i="10"/>
  <c r="D53" i="10"/>
  <c r="D51" i="10"/>
  <c r="B34" i="10"/>
  <c r="B29" i="10"/>
  <c r="B27" i="10"/>
  <c r="B26" i="10"/>
  <c r="B24" i="10"/>
  <c r="B22" i="10"/>
  <c r="B25" i="10" s="1"/>
  <c r="E54" i="10" s="1"/>
  <c r="B19" i="10"/>
  <c r="B18" i="10"/>
  <c r="B14" i="10"/>
  <c r="B17" i="10" s="1"/>
  <c r="E51" i="10" s="1"/>
  <c r="B11" i="10"/>
  <c r="D89" i="10"/>
  <c r="D88" i="10"/>
  <c r="D87" i="10"/>
  <c r="B66" i="10"/>
  <c r="T46" i="10"/>
  <c r="S46" i="10"/>
  <c r="R46" i="10"/>
  <c r="Q46" i="10"/>
  <c r="P46" i="10"/>
  <c r="O46" i="10"/>
  <c r="N46" i="10"/>
  <c r="M46" i="10"/>
  <c r="L46" i="10"/>
  <c r="K46" i="10"/>
  <c r="J46" i="10"/>
  <c r="I46" i="10"/>
  <c r="H46" i="10"/>
  <c r="G46" i="10"/>
  <c r="F46" i="10"/>
  <c r="E46" i="10"/>
  <c r="Q42" i="10"/>
  <c r="Q47" i="10" s="1"/>
  <c r="I42" i="10"/>
  <c r="I47" i="10" s="1"/>
  <c r="T41" i="10"/>
  <c r="S41" i="10"/>
  <c r="R41" i="10"/>
  <c r="Q41" i="10"/>
  <c r="P41" i="10"/>
  <c r="O41" i="10"/>
  <c r="N41" i="10"/>
  <c r="M41" i="10"/>
  <c r="L41" i="10"/>
  <c r="K41" i="10"/>
  <c r="J41" i="10"/>
  <c r="I41" i="10"/>
  <c r="H41" i="10"/>
  <c r="G41" i="10"/>
  <c r="F41" i="10"/>
  <c r="E41" i="10"/>
  <c r="T40" i="10"/>
  <c r="T42" i="10" s="1"/>
  <c r="T47" i="10" s="1"/>
  <c r="S40" i="10"/>
  <c r="S42" i="10" s="1"/>
  <c r="S47" i="10" s="1"/>
  <c r="R40" i="10"/>
  <c r="Q40" i="10"/>
  <c r="P40" i="10"/>
  <c r="P42" i="10" s="1"/>
  <c r="P47" i="10" s="1"/>
  <c r="O40" i="10"/>
  <c r="O42" i="10" s="1"/>
  <c r="O47" i="10" s="1"/>
  <c r="N40" i="10"/>
  <c r="N42" i="10" s="1"/>
  <c r="N47" i="10" s="1"/>
  <c r="M40" i="10"/>
  <c r="M42" i="10" s="1"/>
  <c r="M47" i="10" s="1"/>
  <c r="L40" i="10"/>
  <c r="K40" i="10"/>
  <c r="K42" i="10" s="1"/>
  <c r="K47" i="10" s="1"/>
  <c r="J40" i="10"/>
  <c r="I40" i="10"/>
  <c r="H40" i="10"/>
  <c r="H42" i="10" s="1"/>
  <c r="H47" i="10" s="1"/>
  <c r="G40" i="10"/>
  <c r="G42" i="10" s="1"/>
  <c r="G47" i="10" s="1"/>
  <c r="F40" i="10"/>
  <c r="F42" i="10" s="1"/>
  <c r="F47" i="10" s="1"/>
  <c r="E40" i="10"/>
  <c r="E42" i="10" s="1"/>
  <c r="E47" i="10" s="1"/>
  <c r="V39" i="10"/>
  <c r="W39" i="10" s="1"/>
  <c r="E86" i="10" s="1"/>
  <c r="U39" i="10"/>
  <c r="V38" i="10"/>
  <c r="U38" i="10"/>
  <c r="V37" i="10"/>
  <c r="U37" i="10"/>
  <c r="W37" i="10" s="1"/>
  <c r="E84" i="10" s="1"/>
  <c r="V36" i="10"/>
  <c r="U36" i="10"/>
  <c r="W36" i="10" s="1"/>
  <c r="E83" i="10" s="1"/>
  <c r="V35" i="10"/>
  <c r="W35" i="10" s="1"/>
  <c r="E82" i="10" s="1"/>
  <c r="U35" i="10"/>
  <c r="V34" i="10"/>
  <c r="U34" i="10"/>
  <c r="V33" i="10"/>
  <c r="U33" i="10"/>
  <c r="W33" i="10" s="1"/>
  <c r="E80" i="10" s="1"/>
  <c r="V32" i="10"/>
  <c r="U32" i="10"/>
  <c r="W32" i="10" s="1"/>
  <c r="E79" i="10" s="1"/>
  <c r="V31" i="10"/>
  <c r="U31" i="10"/>
  <c r="V30" i="10"/>
  <c r="U30" i="10"/>
  <c r="W30" i="10" s="1"/>
  <c r="E77" i="10" s="1"/>
  <c r="V29" i="10"/>
  <c r="U29" i="10"/>
  <c r="V28" i="10"/>
  <c r="U28" i="10"/>
  <c r="W28" i="10" s="1"/>
  <c r="E75" i="10" s="1"/>
  <c r="V27" i="10"/>
  <c r="W27" i="10" s="1"/>
  <c r="E74" i="10" s="1"/>
  <c r="U27" i="10"/>
  <c r="V26" i="10"/>
  <c r="U26" i="10"/>
  <c r="V25" i="10"/>
  <c r="U25" i="10"/>
  <c r="V24" i="10"/>
  <c r="U24" i="10"/>
  <c r="V23" i="10"/>
  <c r="U23" i="10"/>
  <c r="V22" i="10"/>
  <c r="U22" i="10"/>
  <c r="W22" i="10" s="1"/>
  <c r="E69" i="10" s="1"/>
  <c r="V21" i="10"/>
  <c r="U21" i="10"/>
  <c r="V20" i="10"/>
  <c r="U20" i="10"/>
  <c r="W20" i="10" s="1"/>
  <c r="E67" i="10" s="1"/>
  <c r="V19" i="10"/>
  <c r="U19" i="10"/>
  <c r="W19" i="10" s="1"/>
  <c r="E66" i="10" s="1"/>
  <c r="V18" i="10"/>
  <c r="U18" i="10"/>
  <c r="W17" i="10"/>
  <c r="E64" i="10" s="1"/>
  <c r="V17" i="10"/>
  <c r="U17" i="10"/>
  <c r="V16" i="10"/>
  <c r="U16" i="10"/>
  <c r="V15" i="10"/>
  <c r="U15" i="10"/>
  <c r="W15" i="10" s="1"/>
  <c r="E62" i="10" s="1"/>
  <c r="V14" i="10"/>
  <c r="U14" i="10"/>
  <c r="V13" i="10"/>
  <c r="U13" i="10"/>
  <c r="W13" i="10" s="1"/>
  <c r="E60" i="10" s="1"/>
  <c r="V12" i="10"/>
  <c r="U12" i="10"/>
  <c r="W12" i="10" s="1"/>
  <c r="E59" i="10" s="1"/>
  <c r="C12" i="10"/>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V11" i="10"/>
  <c r="U11" i="10"/>
  <c r="E56" i="8"/>
  <c r="E55" i="8"/>
  <c r="E54" i="8"/>
  <c r="E53" i="8"/>
  <c r="E52" i="8"/>
  <c r="E51" i="8"/>
  <c r="E60" i="9"/>
  <c r="E59" i="9"/>
  <c r="E58" i="9"/>
  <c r="E57" i="9"/>
  <c r="E56" i="9"/>
  <c r="E55" i="9"/>
  <c r="B17" i="9"/>
  <c r="B16" i="9"/>
  <c r="B15" i="9"/>
  <c r="B13" i="9"/>
  <c r="B11"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W42" i="9"/>
  <c r="W43"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V42" i="9"/>
  <c r="V43"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E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64" i="9"/>
  <c r="B43" i="9"/>
  <c r="B34" i="9"/>
  <c r="B29" i="9"/>
  <c r="B28" i="9"/>
  <c r="B27" i="9"/>
  <c r="B26" i="9"/>
  <c r="B25" i="9"/>
  <c r="B23" i="9"/>
  <c r="B22" i="9"/>
  <c r="B20" i="9"/>
  <c r="B19" i="9"/>
  <c r="C37" i="9"/>
  <c r="C38" i="9" s="1"/>
  <c r="C39" i="9" s="1"/>
  <c r="C40" i="9" s="1"/>
  <c r="C41" i="9" s="1"/>
  <c r="C42" i="9" s="1"/>
  <c r="C43" i="9" s="1"/>
  <c r="D99" i="9"/>
  <c r="D98" i="9"/>
  <c r="D97" i="9"/>
  <c r="B82" i="9"/>
  <c r="B79" i="9"/>
  <c r="B75" i="9"/>
  <c r="B73" i="9"/>
  <c r="B69" i="9"/>
  <c r="B64" i="9"/>
  <c r="D60" i="9"/>
  <c r="D59" i="9"/>
  <c r="D58" i="9"/>
  <c r="D57" i="9"/>
  <c r="D56" i="9"/>
  <c r="D55" i="9"/>
  <c r="T50" i="9"/>
  <c r="S50" i="9"/>
  <c r="R50" i="9"/>
  <c r="Q50" i="9"/>
  <c r="P50" i="9"/>
  <c r="O50" i="9"/>
  <c r="N50" i="9"/>
  <c r="M50" i="9"/>
  <c r="L50" i="9"/>
  <c r="K50" i="9"/>
  <c r="J50" i="9"/>
  <c r="I50" i="9"/>
  <c r="H50" i="9"/>
  <c r="G50" i="9"/>
  <c r="F50" i="9"/>
  <c r="E50" i="9"/>
  <c r="T45" i="9"/>
  <c r="S45" i="9"/>
  <c r="R45" i="9"/>
  <c r="Q45" i="9"/>
  <c r="P45" i="9"/>
  <c r="O45" i="9"/>
  <c r="N45" i="9"/>
  <c r="M45" i="9"/>
  <c r="L45" i="9"/>
  <c r="K45" i="9"/>
  <c r="J45" i="9"/>
  <c r="I45" i="9"/>
  <c r="H45" i="9"/>
  <c r="G45" i="9"/>
  <c r="F45" i="9"/>
  <c r="E45" i="9"/>
  <c r="T44" i="9"/>
  <c r="S44" i="9"/>
  <c r="S46" i="9" s="1"/>
  <c r="S51" i="9" s="1"/>
  <c r="R44" i="9"/>
  <c r="Q44" i="9"/>
  <c r="P44" i="9"/>
  <c r="P46" i="9" s="1"/>
  <c r="P51" i="9" s="1"/>
  <c r="O44" i="9"/>
  <c r="O46" i="9" s="1"/>
  <c r="O51" i="9" s="1"/>
  <c r="N44" i="9"/>
  <c r="N46" i="9" s="1"/>
  <c r="N51" i="9" s="1"/>
  <c r="M44" i="9"/>
  <c r="M46" i="9" s="1"/>
  <c r="M51" i="9" s="1"/>
  <c r="L44" i="9"/>
  <c r="K44" i="9"/>
  <c r="K46" i="9" s="1"/>
  <c r="K51" i="9" s="1"/>
  <c r="J44" i="9"/>
  <c r="I44" i="9"/>
  <c r="H44" i="9"/>
  <c r="H46" i="9" s="1"/>
  <c r="H51" i="9" s="1"/>
  <c r="G44" i="9"/>
  <c r="G46" i="9" s="1"/>
  <c r="G51" i="9" s="1"/>
  <c r="F44" i="9"/>
  <c r="F46" i="9" s="1"/>
  <c r="F51" i="9" s="1"/>
  <c r="E44" i="9"/>
  <c r="E46" i="9" s="1"/>
  <c r="E51" i="9" s="1"/>
  <c r="C12" i="9"/>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V11" i="9"/>
  <c r="U11" i="9"/>
  <c r="B33" i="8"/>
  <c r="B28" i="8"/>
  <c r="B26" i="8"/>
  <c r="B25" i="8"/>
  <c r="B22" i="8"/>
  <c r="B17" i="8"/>
  <c r="B16" i="8"/>
  <c r="B13" i="8"/>
  <c r="B11"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B39" i="8"/>
  <c r="D54" i="3"/>
  <c r="D55" i="3"/>
  <c r="D56" i="3"/>
  <c r="D57" i="3"/>
  <c r="D58" i="3"/>
  <c r="D59" i="3"/>
  <c r="D60" i="3"/>
  <c r="D61" i="3"/>
  <c r="D62" i="3"/>
  <c r="D63" i="3"/>
  <c r="D64" i="3"/>
  <c r="D65" i="3"/>
  <c r="D66" i="3"/>
  <c r="D67" i="3"/>
  <c r="D68" i="3"/>
  <c r="D69" i="3"/>
  <c r="D70" i="3"/>
  <c r="D71" i="3"/>
  <c r="D72" i="3"/>
  <c r="D73" i="3"/>
  <c r="D74" i="3"/>
  <c r="D53" i="3"/>
  <c r="D54" i="5"/>
  <c r="D55" i="5"/>
  <c r="D56" i="5"/>
  <c r="D57" i="5"/>
  <c r="D58" i="5"/>
  <c r="D59" i="5"/>
  <c r="D60" i="5"/>
  <c r="D61" i="5"/>
  <c r="D62" i="5"/>
  <c r="D63" i="5"/>
  <c r="D64" i="5"/>
  <c r="D65" i="5"/>
  <c r="D66" i="5"/>
  <c r="D67" i="5"/>
  <c r="D68" i="5"/>
  <c r="D69" i="5"/>
  <c r="D70" i="5"/>
  <c r="D71" i="5"/>
  <c r="D72" i="5"/>
  <c r="D73" i="5"/>
  <c r="D74" i="5"/>
  <c r="D53" i="5"/>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60" i="6"/>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60" i="7"/>
  <c r="D60" i="8"/>
  <c r="B33" i="7"/>
  <c r="B28" i="7"/>
  <c r="B26" i="7"/>
  <c r="B25" i="7"/>
  <c r="B23" i="7"/>
  <c r="B21" i="7"/>
  <c r="B18" i="7"/>
  <c r="B16" i="7"/>
  <c r="B13" i="7"/>
  <c r="B11" i="7"/>
  <c r="B35" i="6"/>
  <c r="B31" i="6"/>
  <c r="B29" i="6"/>
  <c r="B28" i="6"/>
  <c r="B25" i="6"/>
  <c r="B24" i="6"/>
  <c r="B19" i="6"/>
  <c r="B16" i="6"/>
  <c r="B13" i="6"/>
  <c r="B11" i="6"/>
  <c r="B29" i="5"/>
  <c r="B27" i="5"/>
  <c r="B25" i="5"/>
  <c r="B24" i="5"/>
  <c r="B23" i="5"/>
  <c r="B21" i="5"/>
  <c r="B20" i="5"/>
  <c r="B17" i="5"/>
  <c r="B16" i="5"/>
  <c r="B13" i="5"/>
  <c r="B11" i="5"/>
  <c r="B29" i="3"/>
  <c r="B27" i="3"/>
  <c r="B21" i="3"/>
  <c r="B20" i="3"/>
  <c r="B18" i="3"/>
  <c r="B17" i="3"/>
  <c r="B16" i="3"/>
  <c r="B15" i="3"/>
  <c r="B13" i="3"/>
  <c r="B11" i="3"/>
  <c r="D91" i="8"/>
  <c r="D90" i="8"/>
  <c r="D89" i="8"/>
  <c r="E80" i="8"/>
  <c r="B76" i="8"/>
  <c r="B73" i="8"/>
  <c r="B69" i="8"/>
  <c r="B68" i="8"/>
  <c r="E66" i="8"/>
  <c r="B65" i="8"/>
  <c r="B60" i="8"/>
  <c r="D56" i="8"/>
  <c r="D55" i="8"/>
  <c r="D54" i="8"/>
  <c r="D53" i="8"/>
  <c r="D52" i="8"/>
  <c r="D51" i="8"/>
  <c r="T46" i="8"/>
  <c r="S46" i="8"/>
  <c r="R46" i="8"/>
  <c r="Q46" i="8"/>
  <c r="P46" i="8"/>
  <c r="O46" i="8"/>
  <c r="N46" i="8"/>
  <c r="M46" i="8"/>
  <c r="L46" i="8"/>
  <c r="K46" i="8"/>
  <c r="J46" i="8"/>
  <c r="I46" i="8"/>
  <c r="H46" i="8"/>
  <c r="G46" i="8"/>
  <c r="F46" i="8"/>
  <c r="E46" i="8"/>
  <c r="Q42" i="8"/>
  <c r="Q47" i="8" s="1"/>
  <c r="I42" i="8"/>
  <c r="I47" i="8" s="1"/>
  <c r="T41" i="8"/>
  <c r="S41" i="8"/>
  <c r="R41" i="8"/>
  <c r="Q41" i="8"/>
  <c r="P41" i="8"/>
  <c r="O41" i="8"/>
  <c r="N41" i="8"/>
  <c r="M41" i="8"/>
  <c r="L41" i="8"/>
  <c r="K41" i="8"/>
  <c r="J41" i="8"/>
  <c r="I41" i="8"/>
  <c r="H41" i="8"/>
  <c r="G41" i="8"/>
  <c r="F41" i="8"/>
  <c r="E41" i="8"/>
  <c r="U41" i="8" s="1"/>
  <c r="E90" i="8" s="1"/>
  <c r="T40" i="8"/>
  <c r="T42" i="8" s="1"/>
  <c r="T47" i="8" s="1"/>
  <c r="S40" i="8"/>
  <c r="S42" i="8" s="1"/>
  <c r="S47" i="8" s="1"/>
  <c r="R40" i="8"/>
  <c r="R42" i="8" s="1"/>
  <c r="R47" i="8" s="1"/>
  <c r="Q40" i="8"/>
  <c r="P40" i="8"/>
  <c r="P42" i="8" s="1"/>
  <c r="P47" i="8" s="1"/>
  <c r="O40" i="8"/>
  <c r="O42" i="8" s="1"/>
  <c r="O47" i="8" s="1"/>
  <c r="N40" i="8"/>
  <c r="N42" i="8" s="1"/>
  <c r="N47" i="8" s="1"/>
  <c r="M40" i="8"/>
  <c r="M42" i="8" s="1"/>
  <c r="M47" i="8" s="1"/>
  <c r="L40" i="8"/>
  <c r="L42" i="8" s="1"/>
  <c r="L47" i="8" s="1"/>
  <c r="K40" i="8"/>
  <c r="K42" i="8" s="1"/>
  <c r="K47" i="8" s="1"/>
  <c r="J40" i="8"/>
  <c r="J42" i="8" s="1"/>
  <c r="J47" i="8" s="1"/>
  <c r="I40" i="8"/>
  <c r="H40" i="8"/>
  <c r="H42" i="8" s="1"/>
  <c r="H47" i="8" s="1"/>
  <c r="G40" i="8"/>
  <c r="G42" i="8" s="1"/>
  <c r="G47" i="8" s="1"/>
  <c r="F40" i="8"/>
  <c r="F42" i="8" s="1"/>
  <c r="F47" i="8" s="1"/>
  <c r="E40" i="8"/>
  <c r="E42" i="8" s="1"/>
  <c r="E47" i="8" s="1"/>
  <c r="V39" i="8"/>
  <c r="W39" i="8" s="1"/>
  <c r="E88" i="8" s="1"/>
  <c r="U39" i="8"/>
  <c r="V38" i="8"/>
  <c r="U38" i="8"/>
  <c r="W38" i="8" s="1"/>
  <c r="E87" i="8" s="1"/>
  <c r="W37" i="8"/>
  <c r="E86" i="8" s="1"/>
  <c r="V37" i="8"/>
  <c r="U37" i="8"/>
  <c r="V36" i="8"/>
  <c r="U36" i="8"/>
  <c r="W36" i="8" s="1"/>
  <c r="E85" i="8" s="1"/>
  <c r="W35" i="8"/>
  <c r="E84" i="8" s="1"/>
  <c r="V35" i="8"/>
  <c r="U35" i="8"/>
  <c r="V34" i="8"/>
  <c r="U34" i="8"/>
  <c r="W34" i="8" s="1"/>
  <c r="E83" i="8" s="1"/>
  <c r="W33" i="8"/>
  <c r="E82" i="8" s="1"/>
  <c r="V33" i="8"/>
  <c r="U33" i="8"/>
  <c r="W32" i="8"/>
  <c r="E81" i="8" s="1"/>
  <c r="V32" i="8"/>
  <c r="U32" i="8"/>
  <c r="W31" i="8"/>
  <c r="V31" i="8"/>
  <c r="U31" i="8"/>
  <c r="V30" i="8"/>
  <c r="W30" i="8" s="1"/>
  <c r="E79" i="8" s="1"/>
  <c r="U30" i="8"/>
  <c r="W29" i="8"/>
  <c r="E78" i="8" s="1"/>
  <c r="V29" i="8"/>
  <c r="U29" i="8"/>
  <c r="V28" i="8"/>
  <c r="U28" i="8"/>
  <c r="W28" i="8" s="1"/>
  <c r="E77" i="8" s="1"/>
  <c r="V27" i="8"/>
  <c r="U27" i="8"/>
  <c r="W27" i="8" s="1"/>
  <c r="E76" i="8" s="1"/>
  <c r="V26" i="8"/>
  <c r="U26" i="8"/>
  <c r="W26" i="8" s="1"/>
  <c r="E75" i="8" s="1"/>
  <c r="V25" i="8"/>
  <c r="U25" i="8"/>
  <c r="W25" i="8" s="1"/>
  <c r="E74" i="8" s="1"/>
  <c r="B27" i="8"/>
  <c r="V24" i="8"/>
  <c r="U24" i="8"/>
  <c r="W24" i="8" s="1"/>
  <c r="E73" i="8" s="1"/>
  <c r="V23" i="8"/>
  <c r="U23" i="8"/>
  <c r="W23" i="8" s="1"/>
  <c r="W22" i="8"/>
  <c r="E71" i="8" s="1"/>
  <c r="V22" i="8"/>
  <c r="U22" i="8"/>
  <c r="V21" i="8"/>
  <c r="U21" i="8"/>
  <c r="W21" i="8" s="1"/>
  <c r="E70" i="8" s="1"/>
  <c r="B20" i="8"/>
  <c r="B24" i="8" s="1"/>
  <c r="V20" i="8"/>
  <c r="U20" i="8"/>
  <c r="W20" i="8" s="1"/>
  <c r="E69" i="8" s="1"/>
  <c r="V19" i="8"/>
  <c r="U19" i="8"/>
  <c r="W19" i="8" s="1"/>
  <c r="E68" i="8" s="1"/>
  <c r="V18" i="8"/>
  <c r="U18" i="8"/>
  <c r="W18" i="8" s="1"/>
  <c r="E67" i="8" s="1"/>
  <c r="W17" i="8"/>
  <c r="V17" i="8"/>
  <c r="U17" i="8"/>
  <c r="V16" i="8"/>
  <c r="U16" i="8"/>
  <c r="W16" i="8" s="1"/>
  <c r="E65" i="8" s="1"/>
  <c r="B18" i="8"/>
  <c r="V15" i="8"/>
  <c r="W15" i="8" s="1"/>
  <c r="E64" i="8" s="1"/>
  <c r="U15" i="8"/>
  <c r="B15" i="8"/>
  <c r="V14" i="8"/>
  <c r="U14" i="8"/>
  <c r="W14" i="8" s="1"/>
  <c r="E63" i="8" s="1"/>
  <c r="W13" i="8"/>
  <c r="E62" i="8" s="1"/>
  <c r="V13" i="8"/>
  <c r="U13" i="8"/>
  <c r="C13" i="8"/>
  <c r="C14" i="8" s="1"/>
  <c r="C15" i="8" s="1"/>
  <c r="C16" i="8" s="1"/>
  <c r="C17" i="8" s="1"/>
  <c r="C18" i="8" s="1"/>
  <c r="C19" i="8" s="1"/>
  <c r="C20" i="8" s="1"/>
  <c r="C21" i="8" s="1"/>
  <c r="C22" i="8" s="1"/>
  <c r="C23" i="8" s="1"/>
  <c r="C24" i="8" s="1"/>
  <c r="C25" i="8" s="1"/>
  <c r="C26" i="8" s="1"/>
  <c r="C27" i="8" s="1"/>
  <c r="C28" i="8" s="1"/>
  <c r="C29" i="8" s="1"/>
  <c r="C30" i="8" s="1"/>
  <c r="C31" i="8" s="1"/>
  <c r="C32" i="8" s="1"/>
  <c r="C33" i="8" s="1"/>
  <c r="C34" i="8" s="1"/>
  <c r="C35" i="8" s="1"/>
  <c r="C36" i="8" s="1"/>
  <c r="C37" i="8" s="1"/>
  <c r="C38" i="8" s="1"/>
  <c r="C39" i="8" s="1"/>
  <c r="V12" i="8"/>
  <c r="W12" i="8" s="1"/>
  <c r="E61" i="8" s="1"/>
  <c r="U12" i="8"/>
  <c r="C12" i="8"/>
  <c r="V11" i="8"/>
  <c r="U11" i="8"/>
  <c r="W11" i="8" s="1"/>
  <c r="E60" i="8" s="1"/>
  <c r="E88" i="7"/>
  <c r="E60" i="7"/>
  <c r="W14" i="13" l="1"/>
  <c r="E61" i="13" s="1"/>
  <c r="W21" i="13"/>
  <c r="E68" i="13" s="1"/>
  <c r="W30" i="13"/>
  <c r="E77" i="13" s="1"/>
  <c r="W37" i="13"/>
  <c r="E84" i="13" s="1"/>
  <c r="W24" i="13"/>
  <c r="E71" i="13" s="1"/>
  <c r="W19" i="13"/>
  <c r="B19" i="13" s="1"/>
  <c r="E51" i="13" s="1"/>
  <c r="B26" i="13"/>
  <c r="E53" i="13" s="1"/>
  <c r="W35" i="13"/>
  <c r="E82" i="13" s="1"/>
  <c r="W11" i="13"/>
  <c r="E56" i="13" s="1"/>
  <c r="W13" i="13"/>
  <c r="E59" i="13" s="1"/>
  <c r="B23" i="13"/>
  <c r="E52" i="13" s="1"/>
  <c r="W25" i="13"/>
  <c r="E72" i="13" s="1"/>
  <c r="F40" i="13"/>
  <c r="F45" i="13" s="1"/>
  <c r="B18" i="13"/>
  <c r="E50" i="13" s="1"/>
  <c r="W12" i="13"/>
  <c r="E58" i="13" s="1"/>
  <c r="W20" i="13"/>
  <c r="E67" i="13" s="1"/>
  <c r="W34" i="13"/>
  <c r="E81" i="13" s="1"/>
  <c r="W15" i="13"/>
  <c r="E62" i="13" s="1"/>
  <c r="W28" i="13"/>
  <c r="E75" i="13" s="1"/>
  <c r="U39" i="13"/>
  <c r="E86" i="13" s="1"/>
  <c r="W18" i="13"/>
  <c r="E65" i="13" s="1"/>
  <c r="W26" i="13"/>
  <c r="E73" i="13" s="1"/>
  <c r="W29" i="13"/>
  <c r="E76" i="13" s="1"/>
  <c r="W32" i="13"/>
  <c r="E79" i="13" s="1"/>
  <c r="W16" i="13"/>
  <c r="E63" i="13" s="1"/>
  <c r="N40" i="13"/>
  <c r="N45" i="13" s="1"/>
  <c r="B37" i="13"/>
  <c r="E54" i="13" s="1"/>
  <c r="U38" i="13"/>
  <c r="E66" i="13"/>
  <c r="W41" i="12"/>
  <c r="E96" i="12" s="1"/>
  <c r="W33" i="12"/>
  <c r="W25" i="12"/>
  <c r="W17" i="12"/>
  <c r="W38" i="12"/>
  <c r="E91" i="12" s="1"/>
  <c r="W45" i="12"/>
  <c r="E100" i="12" s="1"/>
  <c r="W37" i="12"/>
  <c r="E90" i="12" s="1"/>
  <c r="W29" i="12"/>
  <c r="W44" i="12"/>
  <c r="E99" i="12" s="1"/>
  <c r="W36" i="12"/>
  <c r="W42" i="12"/>
  <c r="W34" i="12"/>
  <c r="E89" i="12" s="1"/>
  <c r="W26" i="12"/>
  <c r="W18" i="12"/>
  <c r="J48" i="12"/>
  <c r="J53" i="12" s="1"/>
  <c r="B45" i="12"/>
  <c r="E62" i="12" s="1"/>
  <c r="K48" i="12"/>
  <c r="K53" i="12" s="1"/>
  <c r="B30" i="12"/>
  <c r="O48" i="12"/>
  <c r="O53" i="12" s="1"/>
  <c r="G48" i="12"/>
  <c r="G53" i="12" s="1"/>
  <c r="S48" i="12"/>
  <c r="S53" i="12" s="1"/>
  <c r="B16" i="12"/>
  <c r="E57" i="12" s="1"/>
  <c r="E81" i="12"/>
  <c r="B24" i="12"/>
  <c r="E58" i="12" s="1"/>
  <c r="C26" i="12"/>
  <c r="R48" i="12"/>
  <c r="R53" i="12" s="1"/>
  <c r="H48" i="12"/>
  <c r="H53" i="12" s="1"/>
  <c r="P48" i="12"/>
  <c r="P53" i="12" s="1"/>
  <c r="E72" i="12"/>
  <c r="E85" i="12"/>
  <c r="E73" i="12"/>
  <c r="E67" i="12"/>
  <c r="E92" i="12"/>
  <c r="N48" i="12"/>
  <c r="N53" i="12" s="1"/>
  <c r="F48" i="12"/>
  <c r="F53" i="12" s="1"/>
  <c r="M48" i="12"/>
  <c r="M53" i="12" s="1"/>
  <c r="E74" i="12"/>
  <c r="E82" i="12"/>
  <c r="E77" i="12"/>
  <c r="E83" i="12"/>
  <c r="L48" i="12"/>
  <c r="L53" i="12" s="1"/>
  <c r="E79" i="12"/>
  <c r="E87" i="12"/>
  <c r="E97" i="12"/>
  <c r="E80" i="12"/>
  <c r="E86" i="12"/>
  <c r="T48" i="12"/>
  <c r="T53" i="12" s="1"/>
  <c r="E70" i="12"/>
  <c r="I48" i="12"/>
  <c r="I53" i="12" s="1"/>
  <c r="E78" i="12"/>
  <c r="E60" i="12"/>
  <c r="Q48" i="12"/>
  <c r="Q53" i="12" s="1"/>
  <c r="E88" i="12"/>
  <c r="W11" i="12"/>
  <c r="E66" i="12" s="1"/>
  <c r="E84" i="12"/>
  <c r="U46" i="12"/>
  <c r="U47" i="12"/>
  <c r="E102" i="12" s="1"/>
  <c r="E48" i="12"/>
  <c r="E53" i="12" s="1"/>
  <c r="B33" i="12"/>
  <c r="E61" i="12" s="1"/>
  <c r="E71" i="12"/>
  <c r="W44" i="11"/>
  <c r="W50" i="11"/>
  <c r="W42" i="11"/>
  <c r="W34" i="11"/>
  <c r="W26" i="11"/>
  <c r="W18" i="11"/>
  <c r="B21" i="11"/>
  <c r="G53" i="11"/>
  <c r="G58" i="11" s="1"/>
  <c r="O53" i="11"/>
  <c r="O58" i="11" s="1"/>
  <c r="S53" i="11"/>
  <c r="S58" i="11" s="1"/>
  <c r="B27" i="11"/>
  <c r="E63" i="11" s="1"/>
  <c r="K53" i="11"/>
  <c r="K58" i="11" s="1"/>
  <c r="B37" i="11"/>
  <c r="E65" i="11" s="1"/>
  <c r="B50" i="11"/>
  <c r="E67" i="11" s="1"/>
  <c r="T53" i="11"/>
  <c r="T58" i="11" s="1"/>
  <c r="L53" i="11"/>
  <c r="L58" i="11" s="1"/>
  <c r="B42" i="11"/>
  <c r="E66" i="11" s="1"/>
  <c r="I53" i="11"/>
  <c r="I58" i="11" s="1"/>
  <c r="Q53" i="11"/>
  <c r="Q58" i="11" s="1"/>
  <c r="C28" i="11"/>
  <c r="C29" i="11" s="1"/>
  <c r="C30" i="11" s="1"/>
  <c r="J53" i="11"/>
  <c r="J58" i="11" s="1"/>
  <c r="R53" i="11"/>
  <c r="R58" i="11" s="1"/>
  <c r="E53" i="11"/>
  <c r="E58" i="11" s="1"/>
  <c r="F53" i="11"/>
  <c r="F58" i="11" s="1"/>
  <c r="N53" i="11"/>
  <c r="N58" i="11" s="1"/>
  <c r="W11" i="11"/>
  <c r="M53" i="11"/>
  <c r="M58" i="11" s="1"/>
  <c r="H53" i="11"/>
  <c r="H58" i="11" s="1"/>
  <c r="U52" i="11"/>
  <c r="U51" i="11"/>
  <c r="W29" i="10"/>
  <c r="E76" i="10" s="1"/>
  <c r="W26" i="10"/>
  <c r="E73" i="10" s="1"/>
  <c r="W16" i="10"/>
  <c r="E63" i="10" s="1"/>
  <c r="W23" i="10"/>
  <c r="E70" i="10" s="1"/>
  <c r="W34" i="10"/>
  <c r="E81" i="10" s="1"/>
  <c r="L42" i="10"/>
  <c r="L47" i="10" s="1"/>
  <c r="U41" i="10"/>
  <c r="E88" i="10" s="1"/>
  <c r="W11" i="10"/>
  <c r="E58" i="10" s="1"/>
  <c r="W24" i="10"/>
  <c r="E71" i="10" s="1"/>
  <c r="W31" i="10"/>
  <c r="E78" i="10" s="1"/>
  <c r="W38" i="10"/>
  <c r="E85" i="10" s="1"/>
  <c r="W14" i="10"/>
  <c r="E61" i="10" s="1"/>
  <c r="J42" i="10"/>
  <c r="J47" i="10" s="1"/>
  <c r="R42" i="10"/>
  <c r="R47" i="10" s="1"/>
  <c r="W18" i="10"/>
  <c r="E65" i="10" s="1"/>
  <c r="W21" i="10"/>
  <c r="W25" i="10"/>
  <c r="E72" i="10" s="1"/>
  <c r="B28" i="10"/>
  <c r="E55" i="10" s="1"/>
  <c r="B20" i="10"/>
  <c r="E52" i="10" s="1"/>
  <c r="B39" i="10"/>
  <c r="E56" i="10" s="1"/>
  <c r="U40" i="10"/>
  <c r="I46" i="9"/>
  <c r="I51" i="9" s="1"/>
  <c r="R46" i="9"/>
  <c r="R51" i="9" s="1"/>
  <c r="J46" i="9"/>
  <c r="J51" i="9" s="1"/>
  <c r="Q46" i="9"/>
  <c r="Q51" i="9" s="1"/>
  <c r="U45" i="9"/>
  <c r="E98" i="9" s="1"/>
  <c r="T46" i="9"/>
  <c r="T51" i="9" s="1"/>
  <c r="L46" i="9"/>
  <c r="L51" i="9" s="1"/>
  <c r="W11" i="9"/>
  <c r="U44" i="9"/>
  <c r="E72" i="8"/>
  <c r="B19" i="8"/>
  <c r="U40" i="8"/>
  <c r="B39" i="7"/>
  <c r="B27" i="7"/>
  <c r="B24" i="7"/>
  <c r="B20" i="7"/>
  <c r="B19" i="7"/>
  <c r="B15" i="7"/>
  <c r="W20" i="7"/>
  <c r="D91" i="7"/>
  <c r="D90" i="7"/>
  <c r="D89" i="7"/>
  <c r="B77" i="7"/>
  <c r="B74" i="7"/>
  <c r="B70" i="7"/>
  <c r="B69" i="7"/>
  <c r="B65" i="7"/>
  <c r="B60" i="7"/>
  <c r="D56" i="7"/>
  <c r="D55" i="7"/>
  <c r="D54" i="7"/>
  <c r="D53" i="7"/>
  <c r="D52" i="7"/>
  <c r="D51" i="7"/>
  <c r="T46" i="7"/>
  <c r="S46" i="7"/>
  <c r="R46" i="7"/>
  <c r="Q46" i="7"/>
  <c r="P46" i="7"/>
  <c r="O46" i="7"/>
  <c r="N46" i="7"/>
  <c r="M46" i="7"/>
  <c r="L46" i="7"/>
  <c r="K46" i="7"/>
  <c r="J46" i="7"/>
  <c r="I46" i="7"/>
  <c r="H46" i="7"/>
  <c r="G46" i="7"/>
  <c r="F46" i="7"/>
  <c r="E46" i="7"/>
  <c r="T41" i="7"/>
  <c r="S41" i="7"/>
  <c r="R41" i="7"/>
  <c r="Q41" i="7"/>
  <c r="P41" i="7"/>
  <c r="O41" i="7"/>
  <c r="N41" i="7"/>
  <c r="M41" i="7"/>
  <c r="L41" i="7"/>
  <c r="K41" i="7"/>
  <c r="J41" i="7"/>
  <c r="I41" i="7"/>
  <c r="H41" i="7"/>
  <c r="G41" i="7"/>
  <c r="F41" i="7"/>
  <c r="E41" i="7"/>
  <c r="U41" i="7" s="1"/>
  <c r="E90" i="7" s="1"/>
  <c r="T40" i="7"/>
  <c r="T42" i="7" s="1"/>
  <c r="T47" i="7" s="1"/>
  <c r="S40" i="7"/>
  <c r="S42" i="7" s="1"/>
  <c r="S47" i="7" s="1"/>
  <c r="R40" i="7"/>
  <c r="R42" i="7" s="1"/>
  <c r="R47" i="7" s="1"/>
  <c r="Q40" i="7"/>
  <c r="Q42" i="7" s="1"/>
  <c r="Q47" i="7" s="1"/>
  <c r="P40" i="7"/>
  <c r="P42" i="7" s="1"/>
  <c r="P47" i="7" s="1"/>
  <c r="O40" i="7"/>
  <c r="O42" i="7" s="1"/>
  <c r="O47" i="7" s="1"/>
  <c r="N40" i="7"/>
  <c r="N42" i="7" s="1"/>
  <c r="N47" i="7" s="1"/>
  <c r="M40" i="7"/>
  <c r="M42" i="7" s="1"/>
  <c r="M47" i="7" s="1"/>
  <c r="L40" i="7"/>
  <c r="L42" i="7" s="1"/>
  <c r="L47" i="7" s="1"/>
  <c r="K40" i="7"/>
  <c r="K42" i="7" s="1"/>
  <c r="K47" i="7" s="1"/>
  <c r="J40" i="7"/>
  <c r="J42" i="7" s="1"/>
  <c r="J47" i="7" s="1"/>
  <c r="I40" i="7"/>
  <c r="I42" i="7" s="1"/>
  <c r="I47" i="7" s="1"/>
  <c r="H40" i="7"/>
  <c r="H42" i="7" s="1"/>
  <c r="H47" i="7" s="1"/>
  <c r="G40" i="7"/>
  <c r="G42" i="7" s="1"/>
  <c r="G47" i="7" s="1"/>
  <c r="F40" i="7"/>
  <c r="F42" i="7" s="1"/>
  <c r="F47" i="7" s="1"/>
  <c r="E40" i="7"/>
  <c r="E42" i="7" s="1"/>
  <c r="E47" i="7" s="1"/>
  <c r="W39" i="7"/>
  <c r="V39" i="7"/>
  <c r="U39" i="7"/>
  <c r="V38" i="7"/>
  <c r="U38" i="7"/>
  <c r="W38" i="7" s="1"/>
  <c r="E87" i="7" s="1"/>
  <c r="V37" i="7"/>
  <c r="U37" i="7"/>
  <c r="W37" i="7" s="1"/>
  <c r="E86" i="7" s="1"/>
  <c r="V36" i="7"/>
  <c r="U36" i="7"/>
  <c r="W36" i="7" s="1"/>
  <c r="E85" i="7" s="1"/>
  <c r="V35" i="7"/>
  <c r="U35" i="7"/>
  <c r="W35" i="7" s="1"/>
  <c r="E84" i="7" s="1"/>
  <c r="V34" i="7"/>
  <c r="U34" i="7"/>
  <c r="W34" i="7" s="1"/>
  <c r="E83" i="7" s="1"/>
  <c r="W33" i="7"/>
  <c r="E82" i="7" s="1"/>
  <c r="V33" i="7"/>
  <c r="U33" i="7"/>
  <c r="V32" i="7"/>
  <c r="U32" i="7"/>
  <c r="W32" i="7" s="1"/>
  <c r="E81" i="7" s="1"/>
  <c r="V31" i="7"/>
  <c r="W31" i="7" s="1"/>
  <c r="E80" i="7" s="1"/>
  <c r="U31" i="7"/>
  <c r="V30" i="7"/>
  <c r="W30" i="7" s="1"/>
  <c r="E79" i="7" s="1"/>
  <c r="U30" i="7"/>
  <c r="V29" i="7"/>
  <c r="U29" i="7"/>
  <c r="W29" i="7" s="1"/>
  <c r="E78" i="7" s="1"/>
  <c r="V28" i="7"/>
  <c r="U28" i="7"/>
  <c r="W28" i="7" s="1"/>
  <c r="E77" i="7" s="1"/>
  <c r="V27" i="7"/>
  <c r="U27" i="7"/>
  <c r="W27" i="7" s="1"/>
  <c r="E76" i="7" s="1"/>
  <c r="V26" i="7"/>
  <c r="U26" i="7"/>
  <c r="W26" i="7" s="1"/>
  <c r="E75" i="7" s="1"/>
  <c r="V25" i="7"/>
  <c r="W25" i="7" s="1"/>
  <c r="E74" i="7" s="1"/>
  <c r="U25" i="7"/>
  <c r="V24" i="7"/>
  <c r="U24" i="7"/>
  <c r="W24" i="7" s="1"/>
  <c r="E73" i="7" s="1"/>
  <c r="V23" i="7"/>
  <c r="U23" i="7"/>
  <c r="W23" i="7" s="1"/>
  <c r="V22" i="7"/>
  <c r="U22" i="7"/>
  <c r="W22" i="7" s="1"/>
  <c r="E71" i="7" s="1"/>
  <c r="V21" i="7"/>
  <c r="U21" i="7"/>
  <c r="W21" i="7" s="1"/>
  <c r="E70" i="7" s="1"/>
  <c r="V20" i="7"/>
  <c r="E69" i="7" s="1"/>
  <c r="U20" i="7"/>
  <c r="V19" i="7"/>
  <c r="U19" i="7"/>
  <c r="W19" i="7" s="1"/>
  <c r="E68" i="7" s="1"/>
  <c r="W18" i="7"/>
  <c r="E67" i="7" s="1"/>
  <c r="V18" i="7"/>
  <c r="U18" i="7"/>
  <c r="V17" i="7"/>
  <c r="U17" i="7"/>
  <c r="W17" i="7" s="1"/>
  <c r="E66" i="7" s="1"/>
  <c r="W16" i="7"/>
  <c r="E65" i="7" s="1"/>
  <c r="V16" i="7"/>
  <c r="U16" i="7"/>
  <c r="V15" i="7"/>
  <c r="U15" i="7"/>
  <c r="W15" i="7" s="1"/>
  <c r="E64" i="7" s="1"/>
  <c r="V14" i="7"/>
  <c r="U14" i="7"/>
  <c r="W14" i="7" s="1"/>
  <c r="E63" i="7" s="1"/>
  <c r="V13" i="7"/>
  <c r="U13" i="7"/>
  <c r="W13" i="7" s="1"/>
  <c r="E62" i="7" s="1"/>
  <c r="V12" i="7"/>
  <c r="U12" i="7"/>
  <c r="W12" i="7" s="1"/>
  <c r="E61" i="7" s="1"/>
  <c r="C12" i="7"/>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V11" i="7"/>
  <c r="W11" i="7" s="1"/>
  <c r="U11" i="7"/>
  <c r="E51" i="7"/>
  <c r="E62" i="6"/>
  <c r="E56" i="6"/>
  <c r="E55" i="6"/>
  <c r="E54" i="6"/>
  <c r="E53" i="6"/>
  <c r="E52" i="6"/>
  <c r="E51" i="6"/>
  <c r="U40" i="13" l="1"/>
  <c r="E87" i="13" s="1"/>
  <c r="E85" i="13"/>
  <c r="C27" i="12"/>
  <c r="C28" i="12" s="1"/>
  <c r="B25" i="12"/>
  <c r="E59" i="12" s="1"/>
  <c r="U48" i="12"/>
  <c r="E103" i="12" s="1"/>
  <c r="E101" i="12"/>
  <c r="C31" i="11"/>
  <c r="C32" i="11" s="1"/>
  <c r="C33" i="11" s="1"/>
  <c r="C34" i="11" s="1"/>
  <c r="C35" i="11" s="1"/>
  <c r="C36" i="11" s="1"/>
  <c r="C37" i="11" s="1"/>
  <c r="C38" i="11" s="1"/>
  <c r="B29" i="11"/>
  <c r="E64" i="11" s="1"/>
  <c r="U53" i="11"/>
  <c r="E68" i="10"/>
  <c r="B21" i="10"/>
  <c r="E53" i="10" s="1"/>
  <c r="U42" i="10"/>
  <c r="E89" i="10" s="1"/>
  <c r="E87" i="10"/>
  <c r="B21" i="9"/>
  <c r="U46" i="9"/>
  <c r="E99" i="9" s="1"/>
  <c r="E97" i="9"/>
  <c r="U42" i="8"/>
  <c r="E91" i="8" s="1"/>
  <c r="E89" i="8"/>
  <c r="E56" i="7"/>
  <c r="E55" i="7"/>
  <c r="E54" i="7"/>
  <c r="E52" i="7"/>
  <c r="E72" i="7"/>
  <c r="E53" i="7"/>
  <c r="U40" i="7"/>
  <c r="E61" i="6"/>
  <c r="E63" i="6"/>
  <c r="E64" i="6"/>
  <c r="E65" i="6"/>
  <c r="E66" i="6"/>
  <c r="E67" i="6"/>
  <c r="E68" i="6"/>
  <c r="E69" i="6"/>
  <c r="E70" i="6"/>
  <c r="E71" i="6"/>
  <c r="E72" i="6"/>
  <c r="E73" i="6"/>
  <c r="E74" i="6"/>
  <c r="E75" i="6"/>
  <c r="E76" i="6"/>
  <c r="E77" i="6"/>
  <c r="E78" i="6"/>
  <c r="E79" i="6"/>
  <c r="E80" i="6"/>
  <c r="E81" i="6"/>
  <c r="E82" i="6"/>
  <c r="E83" i="6"/>
  <c r="E84" i="6"/>
  <c r="E85" i="6"/>
  <c r="E86" i="6"/>
  <c r="E87" i="6"/>
  <c r="E88" i="6"/>
  <c r="E60" i="6"/>
  <c r="W34" i="6"/>
  <c r="W35" i="6"/>
  <c r="W36" i="6"/>
  <c r="W37" i="6"/>
  <c r="W38" i="6"/>
  <c r="W39" i="6"/>
  <c r="V35" i="6"/>
  <c r="V36" i="6"/>
  <c r="V37" i="6"/>
  <c r="V38" i="6"/>
  <c r="V39" i="6"/>
  <c r="U35" i="6"/>
  <c r="U36" i="6"/>
  <c r="U37" i="6"/>
  <c r="U38" i="6"/>
  <c r="U39" i="6"/>
  <c r="V19" i="6"/>
  <c r="U20" i="6"/>
  <c r="U12" i="6"/>
  <c r="U17" i="6"/>
  <c r="V17" i="6"/>
  <c r="V18" i="6"/>
  <c r="V20" i="6"/>
  <c r="U18" i="6"/>
  <c r="U19" i="6"/>
  <c r="W16" i="6"/>
  <c r="B80" i="6"/>
  <c r="B77" i="6"/>
  <c r="B73" i="6"/>
  <c r="B72" i="6"/>
  <c r="B65" i="6"/>
  <c r="E49" i="5"/>
  <c r="E48" i="5"/>
  <c r="E47" i="5"/>
  <c r="E46" i="5"/>
  <c r="E45" i="5"/>
  <c r="E44" i="5"/>
  <c r="E53" i="5"/>
  <c r="B69" i="5"/>
  <c r="B66" i="5"/>
  <c r="B62" i="5"/>
  <c r="B61" i="5"/>
  <c r="B53" i="5"/>
  <c r="B58" i="5"/>
  <c r="E77" i="3"/>
  <c r="E76" i="3"/>
  <c r="E75" i="3"/>
  <c r="E54" i="3"/>
  <c r="E55" i="3"/>
  <c r="E56" i="3"/>
  <c r="E57" i="3"/>
  <c r="E58" i="3"/>
  <c r="E59" i="3"/>
  <c r="E60" i="3"/>
  <c r="E61" i="3"/>
  <c r="E62" i="3"/>
  <c r="E63" i="3"/>
  <c r="E64" i="3"/>
  <c r="E65" i="3"/>
  <c r="E66" i="3"/>
  <c r="E67" i="3"/>
  <c r="E68" i="3"/>
  <c r="E69" i="3"/>
  <c r="E70" i="3"/>
  <c r="E71" i="3"/>
  <c r="E72" i="3"/>
  <c r="E73" i="3"/>
  <c r="E74" i="3"/>
  <c r="E53" i="3"/>
  <c r="E49" i="3"/>
  <c r="E48" i="3"/>
  <c r="E47" i="3"/>
  <c r="E45" i="3"/>
  <c r="E44" i="3"/>
  <c r="D44" i="3"/>
  <c r="C29" i="12" l="1"/>
  <c r="C30" i="12" s="1"/>
  <c r="C31" i="12" s="1"/>
  <c r="C39" i="11"/>
  <c r="C40" i="11" s="1"/>
  <c r="C41" i="11" s="1"/>
  <c r="C42" i="11" s="1"/>
  <c r="C43" i="11" s="1"/>
  <c r="C44" i="11" s="1"/>
  <c r="C45" i="11" s="1"/>
  <c r="C46" i="11" s="1"/>
  <c r="C47" i="11" s="1"/>
  <c r="C48" i="11" s="1"/>
  <c r="C49" i="11" s="1"/>
  <c r="C50" i="11" s="1"/>
  <c r="U42" i="7"/>
  <c r="E91" i="7" s="1"/>
  <c r="E89" i="7"/>
  <c r="W20" i="6"/>
  <c r="W19" i="6"/>
  <c r="W18" i="6"/>
  <c r="W17" i="6"/>
  <c r="B22" i="6"/>
  <c r="D91" i="6"/>
  <c r="D90" i="6"/>
  <c r="D89" i="6"/>
  <c r="B60" i="6"/>
  <c r="D56" i="6"/>
  <c r="D55" i="6"/>
  <c r="D54" i="6"/>
  <c r="D53" i="6"/>
  <c r="D52" i="6"/>
  <c r="D51" i="6"/>
  <c r="T46" i="6"/>
  <c r="S46" i="6"/>
  <c r="R46" i="6"/>
  <c r="Q46" i="6"/>
  <c r="P46" i="6"/>
  <c r="O46" i="6"/>
  <c r="N46" i="6"/>
  <c r="M46" i="6"/>
  <c r="L46" i="6"/>
  <c r="K46" i="6"/>
  <c r="J46" i="6"/>
  <c r="I46" i="6"/>
  <c r="H46" i="6"/>
  <c r="G46" i="6"/>
  <c r="F46" i="6"/>
  <c r="E46" i="6"/>
  <c r="T41" i="6"/>
  <c r="S41" i="6"/>
  <c r="R41" i="6"/>
  <c r="Q41" i="6"/>
  <c r="P41" i="6"/>
  <c r="O41" i="6"/>
  <c r="N41" i="6"/>
  <c r="M41" i="6"/>
  <c r="L41" i="6"/>
  <c r="K41" i="6"/>
  <c r="J41" i="6"/>
  <c r="I41" i="6"/>
  <c r="H41" i="6"/>
  <c r="G41" i="6"/>
  <c r="F41" i="6"/>
  <c r="E41" i="6"/>
  <c r="T40" i="6"/>
  <c r="T42" i="6" s="1"/>
  <c r="T47" i="6" s="1"/>
  <c r="S40" i="6"/>
  <c r="R40" i="6"/>
  <c r="R42" i="6" s="1"/>
  <c r="R47" i="6" s="1"/>
  <c r="Q40" i="6"/>
  <c r="Q42" i="6" s="1"/>
  <c r="Q47" i="6" s="1"/>
  <c r="P40" i="6"/>
  <c r="P42" i="6" s="1"/>
  <c r="P47" i="6" s="1"/>
  <c r="O40" i="6"/>
  <c r="O42" i="6" s="1"/>
  <c r="O47" i="6" s="1"/>
  <c r="N40" i="6"/>
  <c r="N42" i="6" s="1"/>
  <c r="N47" i="6" s="1"/>
  <c r="M40" i="6"/>
  <c r="M42" i="6" s="1"/>
  <c r="M47" i="6" s="1"/>
  <c r="L40" i="6"/>
  <c r="L42" i="6" s="1"/>
  <c r="L47" i="6" s="1"/>
  <c r="K40" i="6"/>
  <c r="J40" i="6"/>
  <c r="J42" i="6" s="1"/>
  <c r="J47" i="6" s="1"/>
  <c r="I40" i="6"/>
  <c r="I42" i="6" s="1"/>
  <c r="I47" i="6" s="1"/>
  <c r="H40" i="6"/>
  <c r="H42" i="6" s="1"/>
  <c r="H47" i="6" s="1"/>
  <c r="G40" i="6"/>
  <c r="G42" i="6" s="1"/>
  <c r="G47" i="6" s="1"/>
  <c r="F40" i="6"/>
  <c r="F42" i="6" s="1"/>
  <c r="F47" i="6" s="1"/>
  <c r="E40" i="6"/>
  <c r="V34" i="6"/>
  <c r="U34" i="6"/>
  <c r="V33" i="6"/>
  <c r="U33" i="6"/>
  <c r="V32" i="6"/>
  <c r="U32" i="6"/>
  <c r="V31" i="6"/>
  <c r="U31" i="6"/>
  <c r="B39" i="6"/>
  <c r="V30" i="6"/>
  <c r="U30" i="6"/>
  <c r="V29" i="6"/>
  <c r="U29" i="6"/>
  <c r="V28" i="6"/>
  <c r="U28" i="6"/>
  <c r="V27" i="6"/>
  <c r="U27" i="6"/>
  <c r="V26" i="6"/>
  <c r="U26" i="6"/>
  <c r="V25" i="6"/>
  <c r="U25" i="6"/>
  <c r="V24" i="6"/>
  <c r="U24" i="6"/>
  <c r="B27" i="6"/>
  <c r="V23" i="6"/>
  <c r="U23" i="6"/>
  <c r="V22" i="6"/>
  <c r="U22" i="6"/>
  <c r="V21" i="6"/>
  <c r="U21" i="6"/>
  <c r="V16" i="6"/>
  <c r="U16" i="6"/>
  <c r="V15" i="6"/>
  <c r="U15" i="6"/>
  <c r="V14" i="6"/>
  <c r="U14" i="6"/>
  <c r="V13" i="6"/>
  <c r="U13" i="6"/>
  <c r="B15" i="6"/>
  <c r="V12" i="6"/>
  <c r="C12" i="6"/>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V11" i="6"/>
  <c r="U11" i="6"/>
  <c r="D77" i="5"/>
  <c r="D76" i="5"/>
  <c r="D75" i="5"/>
  <c r="E74" i="5"/>
  <c r="E62" i="5"/>
  <c r="D49" i="5"/>
  <c r="D48" i="5"/>
  <c r="D47" i="5"/>
  <c r="D46" i="5"/>
  <c r="D45" i="5"/>
  <c r="D44" i="5"/>
  <c r="T39" i="5"/>
  <c r="S39" i="5"/>
  <c r="R39" i="5"/>
  <c r="Q39" i="5"/>
  <c r="P39" i="5"/>
  <c r="O39" i="5"/>
  <c r="N39" i="5"/>
  <c r="M39" i="5"/>
  <c r="L39" i="5"/>
  <c r="K39" i="5"/>
  <c r="J39" i="5"/>
  <c r="I39" i="5"/>
  <c r="H39" i="5"/>
  <c r="G39" i="5"/>
  <c r="F39" i="5"/>
  <c r="E39" i="5"/>
  <c r="S35" i="5"/>
  <c r="S40" i="5" s="1"/>
  <c r="M35" i="5"/>
  <c r="M40" i="5" s="1"/>
  <c r="K35" i="5"/>
  <c r="K40" i="5" s="1"/>
  <c r="E35" i="5"/>
  <c r="E40" i="5" s="1"/>
  <c r="T34" i="5"/>
  <c r="S34" i="5"/>
  <c r="R34" i="5"/>
  <c r="Q34" i="5"/>
  <c r="P34" i="5"/>
  <c r="O34" i="5"/>
  <c r="N34" i="5"/>
  <c r="N35" i="5" s="1"/>
  <c r="N40" i="5" s="1"/>
  <c r="M34" i="5"/>
  <c r="L34" i="5"/>
  <c r="K34" i="5"/>
  <c r="J34" i="5"/>
  <c r="I34" i="5"/>
  <c r="H34" i="5"/>
  <c r="G34" i="5"/>
  <c r="F34" i="5"/>
  <c r="F35" i="5" s="1"/>
  <c r="F40" i="5" s="1"/>
  <c r="E34" i="5"/>
  <c r="U34" i="5" s="1"/>
  <c r="E76" i="5" s="1"/>
  <c r="T33" i="5"/>
  <c r="T35" i="5" s="1"/>
  <c r="T40" i="5" s="1"/>
  <c r="S33" i="5"/>
  <c r="R33" i="5"/>
  <c r="R35" i="5" s="1"/>
  <c r="R40" i="5" s="1"/>
  <c r="Q33" i="5"/>
  <c r="Q35" i="5" s="1"/>
  <c r="Q40" i="5" s="1"/>
  <c r="P33" i="5"/>
  <c r="P35" i="5" s="1"/>
  <c r="P40" i="5" s="1"/>
  <c r="O33" i="5"/>
  <c r="O35" i="5" s="1"/>
  <c r="O40" i="5" s="1"/>
  <c r="N33" i="5"/>
  <c r="M33" i="5"/>
  <c r="L33" i="5"/>
  <c r="L35" i="5" s="1"/>
  <c r="L40" i="5" s="1"/>
  <c r="K33" i="5"/>
  <c r="J33" i="5"/>
  <c r="J35" i="5" s="1"/>
  <c r="J40" i="5" s="1"/>
  <c r="I33" i="5"/>
  <c r="I35" i="5" s="1"/>
  <c r="I40" i="5" s="1"/>
  <c r="H33" i="5"/>
  <c r="H35" i="5" s="1"/>
  <c r="H40" i="5" s="1"/>
  <c r="G33" i="5"/>
  <c r="G35" i="5" s="1"/>
  <c r="G40" i="5" s="1"/>
  <c r="F33" i="5"/>
  <c r="E33" i="5"/>
  <c r="U33" i="5" s="1"/>
  <c r="W32" i="5"/>
  <c r="V32" i="5"/>
  <c r="U32" i="5"/>
  <c r="B32" i="5"/>
  <c r="W31" i="5"/>
  <c r="E73" i="5" s="1"/>
  <c r="V31" i="5"/>
  <c r="U31" i="5"/>
  <c r="V30" i="5"/>
  <c r="U30" i="5"/>
  <c r="W30" i="5" s="1"/>
  <c r="E72" i="5" s="1"/>
  <c r="W29" i="5"/>
  <c r="E71" i="5" s="1"/>
  <c r="V29" i="5"/>
  <c r="U29" i="5"/>
  <c r="V28" i="5"/>
  <c r="U28" i="5"/>
  <c r="W28" i="5" s="1"/>
  <c r="E70" i="5" s="1"/>
  <c r="V27" i="5"/>
  <c r="U27" i="5"/>
  <c r="W27" i="5" s="1"/>
  <c r="E69" i="5" s="1"/>
  <c r="V26" i="5"/>
  <c r="U26" i="5"/>
  <c r="W26" i="5" s="1"/>
  <c r="E68" i="5" s="1"/>
  <c r="W25" i="5"/>
  <c r="E67" i="5" s="1"/>
  <c r="V25" i="5"/>
  <c r="U25" i="5"/>
  <c r="B26" i="5"/>
  <c r="W24" i="5"/>
  <c r="E66" i="5" s="1"/>
  <c r="V24" i="5"/>
  <c r="U24" i="5"/>
  <c r="V23" i="5"/>
  <c r="U23" i="5"/>
  <c r="W23" i="5" s="1"/>
  <c r="E65" i="5" s="1"/>
  <c r="W22" i="5"/>
  <c r="E64" i="5" s="1"/>
  <c r="V22" i="5"/>
  <c r="U22" i="5"/>
  <c r="V21" i="5"/>
  <c r="U21" i="5"/>
  <c r="W21" i="5" s="1"/>
  <c r="E63" i="5" s="1"/>
  <c r="W20" i="5"/>
  <c r="V20" i="5"/>
  <c r="U20" i="5"/>
  <c r="W19" i="5"/>
  <c r="E61" i="5" s="1"/>
  <c r="V19" i="5"/>
  <c r="U19" i="5"/>
  <c r="V18" i="5"/>
  <c r="U18" i="5"/>
  <c r="W18" i="5" s="1"/>
  <c r="E60" i="5" s="1"/>
  <c r="W17" i="5"/>
  <c r="E59" i="5" s="1"/>
  <c r="V17" i="5"/>
  <c r="U17" i="5"/>
  <c r="V16" i="5"/>
  <c r="W16" i="5" s="1"/>
  <c r="E58" i="5" s="1"/>
  <c r="U16" i="5"/>
  <c r="B18" i="5"/>
  <c r="V15" i="5"/>
  <c r="U15" i="5"/>
  <c r="W15" i="5" s="1"/>
  <c r="E57" i="5" s="1"/>
  <c r="B15" i="5"/>
  <c r="V14" i="5"/>
  <c r="U14" i="5"/>
  <c r="W14" i="5" s="1"/>
  <c r="E56" i="5" s="1"/>
  <c r="V13" i="5"/>
  <c r="U13" i="5"/>
  <c r="W13" i="5" s="1"/>
  <c r="E55" i="5" s="1"/>
  <c r="C13" i="5"/>
  <c r="C14" i="5" s="1"/>
  <c r="C15" i="5" s="1"/>
  <c r="C16" i="5" s="1"/>
  <c r="C17" i="5" s="1"/>
  <c r="C18" i="5" s="1"/>
  <c r="C19" i="5" s="1"/>
  <c r="C20" i="5" s="1"/>
  <c r="C21" i="5" s="1"/>
  <c r="C22" i="5" s="1"/>
  <c r="C23" i="5" s="1"/>
  <c r="C24" i="5" s="1"/>
  <c r="C25" i="5" s="1"/>
  <c r="C26" i="5" s="1"/>
  <c r="C27" i="5" s="1"/>
  <c r="C28" i="5" s="1"/>
  <c r="C29" i="5" s="1"/>
  <c r="C30" i="5" s="1"/>
  <c r="C31" i="5" s="1"/>
  <c r="C32" i="5" s="1"/>
  <c r="V12" i="5"/>
  <c r="W12" i="5" s="1"/>
  <c r="E54" i="5" s="1"/>
  <c r="U12" i="5"/>
  <c r="C12" i="5"/>
  <c r="V11" i="5"/>
  <c r="U11" i="5"/>
  <c r="W11" i="5" s="1"/>
  <c r="C32" i="12" l="1"/>
  <c r="C33" i="12" s="1"/>
  <c r="C34" i="12" s="1"/>
  <c r="C35" i="12" s="1"/>
  <c r="C36" i="12" s="1"/>
  <c r="C37" i="12" s="1"/>
  <c r="C38" i="12" s="1"/>
  <c r="C39" i="12" s="1"/>
  <c r="C40" i="12" s="1"/>
  <c r="C41" i="12" s="1"/>
  <c r="C42" i="12" s="1"/>
  <c r="C43" i="12" s="1"/>
  <c r="C44" i="12" s="1"/>
  <c r="C45" i="12" s="1"/>
  <c r="U40" i="6"/>
  <c r="E89" i="6" s="1"/>
  <c r="U41" i="6"/>
  <c r="E90" i="6" s="1"/>
  <c r="K42" i="6"/>
  <c r="K47" i="6" s="1"/>
  <c r="B30" i="6"/>
  <c r="S42" i="6"/>
  <c r="S47" i="6" s="1"/>
  <c r="W30" i="6"/>
  <c r="W28" i="6"/>
  <c r="W31" i="6"/>
  <c r="W12" i="6"/>
  <c r="W32" i="6"/>
  <c r="W22" i="6"/>
  <c r="W25" i="6"/>
  <c r="W27" i="6"/>
  <c r="W24" i="6"/>
  <c r="W21" i="6"/>
  <c r="W23" i="6"/>
  <c r="W13" i="6"/>
  <c r="W26" i="6"/>
  <c r="W29" i="6"/>
  <c r="W11" i="6"/>
  <c r="W14" i="6"/>
  <c r="W15" i="6"/>
  <c r="W33" i="6"/>
  <c r="E42" i="6"/>
  <c r="E47" i="6" s="1"/>
  <c r="U35" i="5"/>
  <c r="E77" i="5" s="1"/>
  <c r="E75" i="5"/>
  <c r="B19" i="5"/>
  <c r="U42" i="6" l="1"/>
  <c r="E91" i="6" s="1"/>
  <c r="B23" i="6"/>
  <c r="D77" i="3"/>
  <c r="D76" i="3"/>
  <c r="D75" i="3"/>
  <c r="B53" i="3"/>
  <c r="D49" i="3"/>
  <c r="D48" i="3"/>
  <c r="D47" i="3"/>
  <c r="D46" i="3"/>
  <c r="D45" i="3"/>
  <c r="T39" i="3"/>
  <c r="S39" i="3"/>
  <c r="R39" i="3"/>
  <c r="Q39" i="3"/>
  <c r="P39" i="3"/>
  <c r="O39" i="3"/>
  <c r="N39" i="3"/>
  <c r="M39" i="3"/>
  <c r="L39" i="3"/>
  <c r="K39" i="3"/>
  <c r="J39" i="3"/>
  <c r="I39" i="3"/>
  <c r="H39" i="3"/>
  <c r="G39" i="3"/>
  <c r="F39" i="3"/>
  <c r="E39" i="3"/>
  <c r="T34" i="3"/>
  <c r="S34" i="3"/>
  <c r="R34" i="3"/>
  <c r="Q34" i="3"/>
  <c r="P34" i="3"/>
  <c r="O34" i="3"/>
  <c r="N34" i="3"/>
  <c r="M34" i="3"/>
  <c r="L34" i="3"/>
  <c r="K34" i="3"/>
  <c r="J34" i="3"/>
  <c r="I34" i="3"/>
  <c r="H34" i="3"/>
  <c r="G34" i="3"/>
  <c r="F34" i="3"/>
  <c r="E34" i="3"/>
  <c r="T33" i="3"/>
  <c r="S33" i="3"/>
  <c r="R33" i="3"/>
  <c r="Q33" i="3"/>
  <c r="P33" i="3"/>
  <c r="O33" i="3"/>
  <c r="N33" i="3"/>
  <c r="M33" i="3"/>
  <c r="L33" i="3"/>
  <c r="K33" i="3"/>
  <c r="K35" i="3" s="1"/>
  <c r="K40" i="3" s="1"/>
  <c r="J33" i="3"/>
  <c r="I33" i="3"/>
  <c r="H33" i="3"/>
  <c r="G33" i="3"/>
  <c r="F33" i="3"/>
  <c r="E33" i="3"/>
  <c r="V32" i="3"/>
  <c r="U32" i="3"/>
  <c r="V31" i="3"/>
  <c r="U31" i="3"/>
  <c r="V30" i="3"/>
  <c r="U30" i="3"/>
  <c r="V29" i="3"/>
  <c r="U29" i="3"/>
  <c r="V28" i="3"/>
  <c r="U28" i="3"/>
  <c r="V27" i="3"/>
  <c r="U27" i="3"/>
  <c r="V26" i="3"/>
  <c r="U26" i="3"/>
  <c r="V25" i="3"/>
  <c r="U25" i="3"/>
  <c r="B25" i="3"/>
  <c r="V24" i="3"/>
  <c r="U24" i="3"/>
  <c r="B24" i="3"/>
  <c r="V23" i="3"/>
  <c r="U23" i="3"/>
  <c r="V22" i="3"/>
  <c r="U22" i="3"/>
  <c r="V21" i="3"/>
  <c r="U21" i="3"/>
  <c r="V20" i="3"/>
  <c r="U20" i="3"/>
  <c r="V19" i="3"/>
  <c r="U19" i="3"/>
  <c r="V18" i="3"/>
  <c r="U18" i="3"/>
  <c r="V17" i="3"/>
  <c r="U17" i="3"/>
  <c r="V16" i="3"/>
  <c r="U16" i="3"/>
  <c r="V15" i="3"/>
  <c r="U15" i="3"/>
  <c r="V14" i="3"/>
  <c r="U14" i="3"/>
  <c r="V13" i="3"/>
  <c r="U13" i="3"/>
  <c r="V12" i="3"/>
  <c r="U12" i="3"/>
  <c r="C12" i="3"/>
  <c r="C13" i="3" s="1"/>
  <c r="C14" i="3" s="1"/>
  <c r="C15" i="3" s="1"/>
  <c r="C16" i="3" s="1"/>
  <c r="C17" i="3" s="1"/>
  <c r="C18" i="3" s="1"/>
  <c r="C19" i="3" s="1"/>
  <c r="C20" i="3" s="1"/>
  <c r="C21" i="3" s="1"/>
  <c r="C22" i="3" s="1"/>
  <c r="C23" i="3" s="1"/>
  <c r="C24" i="3" s="1"/>
  <c r="C25" i="3" s="1"/>
  <c r="C26" i="3" s="1"/>
  <c r="C27" i="3" s="1"/>
  <c r="C28" i="3" s="1"/>
  <c r="C29" i="3" s="1"/>
  <c r="C30" i="3" s="1"/>
  <c r="C31" i="3" s="1"/>
  <c r="C32" i="3" s="1"/>
  <c r="V11" i="3"/>
  <c r="U11" i="3"/>
  <c r="N35" i="3" l="1"/>
  <c r="N40" i="3" s="1"/>
  <c r="O35" i="3"/>
  <c r="O40" i="3" s="1"/>
  <c r="W21" i="3"/>
  <c r="E35" i="3"/>
  <c r="E40" i="3" s="1"/>
  <c r="R35" i="3"/>
  <c r="R40" i="3" s="1"/>
  <c r="S35" i="3"/>
  <c r="S40" i="3" s="1"/>
  <c r="M35" i="3"/>
  <c r="M40" i="3" s="1"/>
  <c r="T35" i="3"/>
  <c r="T40" i="3" s="1"/>
  <c r="F35" i="3"/>
  <c r="F40" i="3" s="1"/>
  <c r="W22" i="3"/>
  <c r="H35" i="3"/>
  <c r="H40" i="3" s="1"/>
  <c r="I35" i="3"/>
  <c r="I40" i="3" s="1"/>
  <c r="W18" i="3"/>
  <c r="W25" i="3"/>
  <c r="W17" i="3"/>
  <c r="G35" i="3"/>
  <c r="G40" i="3" s="1"/>
  <c r="W11" i="3"/>
  <c r="W26" i="3"/>
  <c r="W27" i="3"/>
  <c r="L35" i="3"/>
  <c r="L40" i="3" s="1"/>
  <c r="B26" i="3"/>
  <c r="W12" i="3"/>
  <c r="W24" i="3"/>
  <c r="W31" i="3"/>
  <c r="J35" i="3"/>
  <c r="J40" i="3" s="1"/>
  <c r="Q35" i="3"/>
  <c r="Q40" i="3" s="1"/>
  <c r="W23" i="3"/>
  <c r="W28" i="3"/>
  <c r="W29" i="3"/>
  <c r="W13" i="3"/>
  <c r="W19" i="3"/>
  <c r="B19" i="3" s="1"/>
  <c r="E46" i="3" s="1"/>
  <c r="W30" i="3"/>
  <c r="P35" i="3"/>
  <c r="P40" i="3" s="1"/>
  <c r="W15" i="3"/>
  <c r="W20" i="3"/>
  <c r="W32" i="3"/>
  <c r="B23" i="3"/>
  <c r="U34" i="3"/>
  <c r="W16" i="3"/>
  <c r="W14" i="3"/>
  <c r="B32" i="3"/>
  <c r="U33" i="3"/>
  <c r="U35" i="3" l="1"/>
</calcChain>
</file>

<file path=xl/sharedStrings.xml><?xml version="1.0" encoding="utf-8"?>
<sst xmlns="http://schemas.openxmlformats.org/spreadsheetml/2006/main" count="701" uniqueCount="271">
  <si>
    <t xml:space="preserve">FECHA: </t>
  </si>
  <si>
    <t xml:space="preserve">GPC, PROCEDIMIENTO O PROTOCOLO A EVALUAR: </t>
  </si>
  <si>
    <t>TOTAL DE CRITERIOS CUMPLIDOS</t>
  </si>
  <si>
    <t>TOTAL DE CRITERIOS NO CUMPLIDOS</t>
  </si>
  <si>
    <t>SERVICIO:</t>
  </si>
  <si>
    <t>SEDE:</t>
  </si>
  <si>
    <t>PROPORCIÓN DE CUMPLIMIENTO POR COMPONENTE</t>
  </si>
  <si>
    <t>No.</t>
  </si>
  <si>
    <t xml:space="preserve">Anamnesis </t>
  </si>
  <si>
    <t xml:space="preserve">Examen físico </t>
  </si>
  <si>
    <t xml:space="preserve">Diagnostico </t>
  </si>
  <si>
    <t xml:space="preserve">Plan Terapéutico </t>
  </si>
  <si>
    <t xml:space="preserve">Integralidad y secuencia </t>
  </si>
  <si>
    <t xml:space="preserve">Adherencia a la GPC (Guías de prácticas clínicas), protocolos o procedimientos </t>
  </si>
  <si>
    <t>TOTAL DE CRITERIOS EVALUADOS</t>
  </si>
  <si>
    <t>PORCENTAJE DE CUMPLIMIENTO</t>
  </si>
  <si>
    <t>Examen físico</t>
  </si>
  <si>
    <t>Diagnostico</t>
  </si>
  <si>
    <t>Integralidad y secuencia</t>
  </si>
  <si>
    <t>Adherencia a la GPC (Guías de prácticas clínicas), protocolos o procedimientos</t>
  </si>
  <si>
    <t>OBSERVACIONES:</t>
  </si>
  <si>
    <t>MEDICO:</t>
  </si>
  <si>
    <t>CALIFICACIÓN:</t>
  </si>
  <si>
    <t>NO CUMPLE</t>
  </si>
  <si>
    <t>PROPORCIÓN DE CRITERIOS CUMPLIMOS</t>
  </si>
  <si>
    <t>CRITERIO</t>
  </si>
  <si>
    <t>FECHA DE ATENCIÓN:</t>
  </si>
  <si>
    <t>NOMBRE DEL MEDICO:</t>
  </si>
  <si>
    <t>ASPECTOS A EVALUAR</t>
  </si>
  <si>
    <t>CUMPLIMIENTO</t>
  </si>
  <si>
    <t>Describe claramente el motivo de consulta.</t>
  </si>
  <si>
    <t>Describe claramente la enfermedad actual.</t>
  </si>
  <si>
    <t>Registro de antecedentes personales.</t>
  </si>
  <si>
    <t>Registro de antecedentes familiares.</t>
  </si>
  <si>
    <t>Registro de Revisión por sistemas.</t>
  </si>
  <si>
    <t>Registro completo de los signos vitales incluye: frecuencia cardiaca, frecuencia respiratoria, tensión arterial, temperatura, en los casos que lo ameriten SO2 y otros de importancia.</t>
  </si>
  <si>
    <t>Registro de Peso y talla, en los casos que lo ameriten IMC (índice de masa corporal) , SCT (superficie corporal Total) y otros relacionados con el estado nutricional.</t>
  </si>
  <si>
    <t>Registro del examen físico por sistemas, describiendo claramente las alteraciones.</t>
  </si>
  <si>
    <t>Codificación adecuada de los diagnósticos confirmados y presuntivos.</t>
  </si>
  <si>
    <r>
      <t>Registro de la prescripción de  los medicamentos, incluye: Nombre del medicamento expresado en la denominación común internacional, concentración y forma farmacéutica,</t>
    </r>
    <r>
      <rPr>
        <b/>
        <u/>
        <sz val="10"/>
        <rFont val="Arial"/>
        <family val="2"/>
      </rPr>
      <t xml:space="preserve"> vía de administración,</t>
    </r>
    <r>
      <rPr>
        <sz val="10"/>
        <rFont val="Arial"/>
        <family val="2"/>
      </rPr>
      <t xml:space="preserve"> dosis y </t>
    </r>
    <r>
      <rPr>
        <b/>
        <u/>
        <sz val="10"/>
        <rFont val="Arial"/>
        <family val="2"/>
      </rPr>
      <t>frecuencia de administración</t>
    </r>
    <r>
      <rPr>
        <sz val="10"/>
        <rFont val="Arial"/>
        <family val="2"/>
      </rPr>
      <t>, duración del tratamiento).</t>
    </r>
  </si>
  <si>
    <t>Registro de ayudas diagnosticas (laboratorios, imágenes diagnosticas, entre otras).</t>
  </si>
  <si>
    <t>Registro de otros planes terapéuticos.</t>
  </si>
  <si>
    <t>Registro de recomendaciones, incluye signos y síntomas de alarma.</t>
  </si>
  <si>
    <t>Se evidencia una correlación entre la anamnesis (motivo de consulta, enfermedad actual, antecedentes y revisión por sistemas) y el examen físico.</t>
  </si>
  <si>
    <t>El diagnóstico registrado se relaciona con el motivo de consulta, enfermedad actual y/o hallazgos al examen físico.</t>
  </si>
  <si>
    <t>El plan terapéutico se correlaciona con los diagnósticos registrados.</t>
  </si>
  <si>
    <t>La descripción de la anamnesis y el registro del examen físico son acordes al flujograma de atención.</t>
  </si>
  <si>
    <t>La codificación CIE-10 de los diagnósticos esta conforme con la GPC (guía de practica clínica), protocolo o procedimiento.</t>
  </si>
  <si>
    <t>El manejo farmacológico sigue los lineamientos de la GPC (guía de practica clínica), protocolo o procedimiento.</t>
  </si>
  <si>
    <t>El manejo no farmacológico sigue los lineamientos de la GPC (guía de practica clínica), protocolo o procedimiento.</t>
  </si>
  <si>
    <t>La solicitud de ayudas diagnosticas es racional y congruente con la GPC (guía de practica clínica), protocolo o procedimiento.</t>
  </si>
  <si>
    <t>Las recomendaciones son acordes a la  GPC (guía de practica clínica), protocolo o procedimiento.</t>
  </si>
  <si>
    <t>AUDITOR:</t>
  </si>
  <si>
    <t>OBJETIVO:</t>
  </si>
  <si>
    <t xml:space="preserve">ALCANCE: </t>
  </si>
  <si>
    <t>Evaluar la calidad de la atención, la adherencia a guías, la pertinencia y análisis de casos en la ESE Carmen Emilia Ospina.</t>
  </si>
  <si>
    <t>Para el diligenciamiento correcto del formato tenga en cuenta lo siguiente:</t>
  </si>
  <si>
    <t>Registrar el día, mes y año que realiza la auditoria.</t>
  </si>
  <si>
    <t>Registrar el área donde se hizo la atención.</t>
  </si>
  <si>
    <t>Registrar lo que se va a calificar.</t>
  </si>
  <si>
    <t>Registrar el día, mes y año de la atención.</t>
  </si>
  <si>
    <t>Registrar el nombre del profesional a evaluar.</t>
  </si>
  <si>
    <t xml:space="preserve">No.: </t>
  </si>
  <si>
    <t>Secuencia numérica ascendente.</t>
  </si>
  <si>
    <t>Características especificas de cada criterio.</t>
  </si>
  <si>
    <t>El formato se encuentra formulado para arrojar un total de cumplimiento en porcentaje.</t>
  </si>
  <si>
    <t>CONTROL DE CAMBIOS</t>
  </si>
  <si>
    <t>Versión</t>
  </si>
  <si>
    <t>Descripción del Cambio</t>
  </si>
  <si>
    <t>Fecha de aprobación</t>
  </si>
  <si>
    <t>Elaboró</t>
  </si>
  <si>
    <t>Revisó</t>
  </si>
  <si>
    <t>Aprobó</t>
  </si>
  <si>
    <t>INSTRUCTIVO PARA DILIGENCIAR EL FORMATO "AUDITORIA DE LA CALIDAD DE LA HISTORIA CLINICA Y ADHERENCIA A GUIAS"</t>
  </si>
  <si>
    <t>Elaboración del documento: Se elabora documento  con el fin de obtener una mejora continua en el subproceso: "PAMEC enfoque acreditación"</t>
  </si>
  <si>
    <t>FECHA:</t>
  </si>
  <si>
    <t>No. DOCUMENTO DE IDENTIDAD:</t>
  </si>
  <si>
    <t>CUMPLIMIENTO:</t>
  </si>
  <si>
    <t>CRITERIO:</t>
  </si>
  <si>
    <t>PROPORCIÓN DE CUMPLIMIENTO POR COMPONENTE:</t>
  </si>
  <si>
    <t>ASPECTOS A EVALUAR:</t>
  </si>
  <si>
    <t>TOTAL DE CRITERIOS CUMPLIDOS:</t>
  </si>
  <si>
    <t>TOTAL DE CRITERIOS NO CUMPLIDOS:</t>
  </si>
  <si>
    <t>PROPORCIÓN DE CRITERIOS CUMPLIMOS:</t>
  </si>
  <si>
    <t>TOTAL DE CRITERIOS EVALUADOS:</t>
  </si>
  <si>
    <t>Diligenciar el nombre de la sede habilitada donde se realizó la consulta.</t>
  </si>
  <si>
    <t>Registrar el número de documento de identidad del profesional a evaluar.</t>
  </si>
  <si>
    <t>Corresponde a las partes que van a ser evaluadas de la historia clínica  (Cada criterio tiene uno o más aspectos a evaluar)</t>
  </si>
  <si>
    <t>Resultado porcentual de la proporción de cumplimiento por componente.</t>
  </si>
  <si>
    <t>Resultado numero de los criterios cumplidos.</t>
  </si>
  <si>
    <t>Resultado numero de los criterios no cumplidos.</t>
  </si>
  <si>
    <t>PORCENTAJE DE CUMPLIMIENTO:</t>
  </si>
  <si>
    <t>Resultado porcentual de la sumatoria de los criterios cumplidos.</t>
  </si>
  <si>
    <t>Resultado porcentual de la sumatoria de los criterios evaluados</t>
  </si>
  <si>
    <t>Determinar el nivel de adherencia de las guías de practica clínica, procedimientos y protocolos.</t>
  </si>
  <si>
    <t>Desplegar en cado uno de los aspectos a evaluar la lista de cumplimiento: Cumple, no cumple, no aplica (Califique cada ítem teniendo en cuenta la definición).</t>
  </si>
  <si>
    <t>Resultado porcentual de la proporción de criterios cumplidos por componente.</t>
  </si>
  <si>
    <t>Resultado porcentual de la división de los criterios cumplidos / criterios evaluados</t>
  </si>
  <si>
    <t>Resultado porcentual de cumplimiento del profesional a evaluar.</t>
  </si>
  <si>
    <t>Nombre del profesional evaluado.</t>
  </si>
  <si>
    <r>
      <rPr>
        <sz val="7"/>
        <rFont val="Arial"/>
        <family val="2"/>
      </rPr>
      <t>FORMATO</t>
    </r>
    <r>
      <rPr>
        <b/>
        <sz val="12"/>
        <rFont val="Arial"/>
        <family val="2"/>
      </rPr>
      <t xml:space="preserve">
AUDITORIA DE LA CALIDAD DE LA HISTORIA CLINICA Y ADHERENCIA A GUIAS</t>
    </r>
  </si>
  <si>
    <t>Modificación del documento: Se modifica el documento con el fin de obtener una mejora continua en el subproceso de "PAMEC con enfoque en acreditación". Los ajustes que se realizaron fueron:
- Actualización de la vigencia
- Ajustes estructurales</t>
  </si>
  <si>
    <t>Registrar las observaciones pertinentes.</t>
  </si>
  <si>
    <r>
      <rPr>
        <sz val="7"/>
        <rFont val="Arial"/>
        <family val="2"/>
      </rPr>
      <t>FORMATO</t>
    </r>
    <r>
      <rPr>
        <b/>
        <sz val="12"/>
        <rFont val="Arial"/>
        <family val="2"/>
      </rPr>
      <t xml:space="preserve">
AUDITORIA DE LA CALIDAD DE LA HISTORIA CLINICA Y ADHERENCIA A GUIAS - SOFTWARE</t>
    </r>
  </si>
  <si>
    <r>
      <rPr>
        <sz val="7"/>
        <rFont val="Arial"/>
        <family val="2"/>
      </rPr>
      <t>FORMATO</t>
    </r>
    <r>
      <rPr>
        <b/>
        <sz val="12"/>
        <rFont val="Arial"/>
        <family val="2"/>
      </rPr>
      <t xml:space="preserve">
AUDITORIA DE LA CALIDAD DE LA HISTORIA CLINICA Y ADHERENCIA A GUIAS -  DETECCIÓN TEMPRANA DE ALTERACIONES DEL ADULTO MAYOR</t>
    </r>
  </si>
  <si>
    <t>Registro de antecedentes personales: Se debe incluir el consumo de cigarrillo o tabaco o exposición a humo de leña o carbón, consumo de alcohol o de otras sustancias sicoactivas. Fecha de ultima citología cervicouterina y autoexamen de mama.</t>
  </si>
  <si>
    <t xml:space="preserve">Registro de antecedentes familiares de diabetes mellitus, hipertensión arterial, dislipidemias, enfermedades cardio-cerebro-vasculares, cáncer de cuello uterino, seno, próstata, estomago o colorectal. </t>
  </si>
  <si>
    <t>Describe claramente el motivo de consulta</t>
  </si>
  <si>
    <t>Describe claramente la enfermedad actual</t>
  </si>
  <si>
    <t xml:space="preserve">Registro de Revisión por sistemas: Incluir hábitos alimentarios, actividad física, manejo del estrés y de situaciones de alta tensión. </t>
  </si>
  <si>
    <t>Registro completo de los signos vitales incluye: frecuencia cardiaca, frecuencia respiratoria, tensión arterial, temperatura, en los casos que lo ameriten SO2 y otros de importancia</t>
  </si>
  <si>
    <t>Registro de Peso y talla, en los casos que lo ameriten IMC (índice de masa corporal) , SCT (superficie corporal Total) y otros relacionados con el estado nutricional</t>
  </si>
  <si>
    <t xml:space="preserve">Exámen de órganos de los sentidos , incluida la Agudeza Visual. </t>
  </si>
  <si>
    <t>Auscultación cardiopulmonar</t>
  </si>
  <si>
    <t xml:space="preserve">Exámen físico de seno o Tacto rectal en hombres </t>
  </si>
  <si>
    <t>Valoración del sistema músculo - esquelético</t>
  </si>
  <si>
    <t xml:space="preserve">Valoración neurológica y de la esfera mental. </t>
  </si>
  <si>
    <t>Codificación adecuada de los diagnósticos confirmados y presuntivos</t>
  </si>
  <si>
    <t>Registro de la prescripción de  los medicamentos, incluye: Nombre del medicamento expresado en la denominación común internacional, concentración y forma farmacéutica, vía de administración, dosis y frecuencia de administración, duración del tratamiento)</t>
  </si>
  <si>
    <t>Registro de ayudas diagnosticas (laboratorios, imágenes diagnosticas, entre otras)</t>
  </si>
  <si>
    <t>Registro de otros planes terapéuticos</t>
  </si>
  <si>
    <t>Registro de recomendaciones, incluye signos y síntomas de alarma</t>
  </si>
  <si>
    <t>Se evidencia una correlación entre la anamnesis (motivo de consulta, enfermedad actual, antecedentes y revisión por sistemas) y el examen físico</t>
  </si>
  <si>
    <t>El diagnóstico registrado se relaciona con el motivo de consulta, enfermedad actual y/o hallazgos al examen físico</t>
  </si>
  <si>
    <t>El plan terapéutico se correlaciona con los diagnósticos registrados</t>
  </si>
  <si>
    <t>La descripción de la anamnesis y el registro del examen físico son acordes al flujograma de atención</t>
  </si>
  <si>
    <t>La codificación CIE-10 de los diagnósticos esta conforme con la GPC (guía de practica clínica), protocolo o procedimiento</t>
  </si>
  <si>
    <t>Registro de inmunizaciones (esquema de vacunación)</t>
  </si>
  <si>
    <t>El manejo farmacológico sigue los lineamientos de la GPC (guía de practica clínica), protocolo o procedimiento</t>
  </si>
  <si>
    <t>La solicitud de ayudas diagnosticas es racional y congruente con la GPC (guía de practica clínica), protocolo o procedimiento: Glicemia, perfil lipidicco, creatinina, uroanálisis, citología cervicouterina, mamografía, antigeno prostático específico, sangre oculta en heces, osteodensitometría</t>
  </si>
  <si>
    <t>Las recomendaciones son acordes a la  GPC (guía de practica clínica), protocolo o procedimiento: Estilos de vida saludable, nutrición, actividad física, abuso de alcohol, tabaco y sustancias psicoactivas, prevención de caídas.</t>
  </si>
  <si>
    <t>Remisión oportuna</t>
  </si>
  <si>
    <t>Fecha del próximo control.</t>
  </si>
  <si>
    <t>CUMPLE</t>
  </si>
  <si>
    <t>Registro de antecedentes personales</t>
  </si>
  <si>
    <t>Registro de antecedentes familiares</t>
  </si>
  <si>
    <t>Registro de Revisión por sistemas</t>
  </si>
  <si>
    <t>Registro del estadío de Tanner.</t>
  </si>
  <si>
    <t>Registro del examen físico por sistemas, describiendo claramente las alteraciones</t>
  </si>
  <si>
    <t>Registro antecedentes del entorno familiar</t>
  </si>
  <si>
    <t>Registro de situación Personal: Proyecto de vida, estado de ánimo, uso de tiempo libre, escolaridad, rendimiento académico, antecedente laboral, esquema de vacunación.</t>
  </si>
  <si>
    <t>Registro de relaciones interpersonales: Padres, profesores, hermanos y amigos</t>
  </si>
  <si>
    <t>Registro de actividad física , imagen corporal y nutrición.</t>
  </si>
  <si>
    <t>Registro de consumo de alcohol, sustancias psicoactivas, uso de armas</t>
  </si>
  <si>
    <t>Registro de menarca, espermarca, actividad sexual, conocimiento sobre ETS, uso de preservativo y conocimiento sobre otros métodos.</t>
  </si>
  <si>
    <t>El manejo no farmacológico sigue los lineamientos de la GPC (guía de practica clínica), protocolo o procedimiento, remisión oportuna de ser necesaria</t>
  </si>
  <si>
    <t>La solicitud de ayudas diagnosticas es racional y congruente con la GPC (guía de practica clínica), protocolo o procedimiento: hemoglobina, hematocrito, HDL, CCV, VDRL, VIH, agudeza visual</t>
  </si>
  <si>
    <t>Las recomendaciones son acordes a la  GPC (guía de practica clínica), protocolo o procedimiento: Educaciones sexual, abuso de sustancias, escolaridad, autoexamen testicular, autoexamen de mamas.</t>
  </si>
  <si>
    <r>
      <rPr>
        <sz val="7"/>
        <rFont val="Arial"/>
        <family val="2"/>
      </rPr>
      <t>FORMATO</t>
    </r>
    <r>
      <rPr>
        <b/>
        <sz val="12"/>
        <rFont val="Arial"/>
        <family val="2"/>
      </rPr>
      <t xml:space="preserve">
AUDITORIA DE LA CALIDAD DE LA HISTORIA CLINICA Y ADHERENCIA A GUIAS -  CONTROL DEL JOVEN</t>
    </r>
  </si>
  <si>
    <t>Registro de antecedentes familiares ( especialmente enfermedad cardiovascular , diabetes y enfermedades infectocontagiosas)</t>
  </si>
  <si>
    <t>Registro de Revisión por sistemas (Fiebre,diaforesis, cefalea, alteraciones visuales, sintomas respiratorios, sintomas gastrointestinales, patrón de sueño y alimentación)</t>
  </si>
  <si>
    <t>Registro del examen físico por sistemas y exhaustivo, describiendo claramente las alteraciones (fondo de ojo, alteraciones visuales, ORL, alteraciones dermicas, estado de animo, concentración, memoria, libido)</t>
  </si>
  <si>
    <t>Registro de fecha de diagnóstico, tolerancia al manejo farmacológico, acciones realizadas en caso de intolerancia al mismo</t>
  </si>
  <si>
    <t xml:space="preserve">Registro de riesgo psicosocial </t>
  </si>
  <si>
    <t>Registro de comportamientos de riesgos ( uso cigarrillo, alcohol, sustancias psicoactivas, practica sexuales, uso de preservativo y anticonceptivos)</t>
  </si>
  <si>
    <t>Registro de otras enfermedades de transmisión sexual</t>
  </si>
  <si>
    <t>Registro de presencia de complicaciones: Infecciones oportunistas, neoplasias.</t>
  </si>
  <si>
    <t xml:space="preserve">Registro de esquema de vacunación ( Hepatitis b , influenza, Steptococcus penumonie) </t>
  </si>
  <si>
    <t>Registro de antecedente de otras enfermedades infecciosas: TBC, leishmaniasis, varicela, entre otras.</t>
  </si>
  <si>
    <t>El manejo no farmacológico sigue los lineamientos de la GPC (guía de practica clínica), protocolo o procedimiento, incluye remisión oportuna.</t>
  </si>
  <si>
    <t>La solicitud de ayudas diagnosticas es racional y congruente con la GPC (guía de practica clínica), protocolo o procedimiento: prueba de tamizaje inicial, prueba confimatoria, Cuadro hemático, función renal, función hepática, glicemia, perfil lipídico, CCV, conteo de CD4, carga viral.</t>
  </si>
  <si>
    <t>Las recomendaciones son acordes a la  GPC (guía de practica clínica), protocolo o procedimiento</t>
  </si>
  <si>
    <r>
      <rPr>
        <sz val="7"/>
        <rFont val="Arial"/>
        <family val="2"/>
      </rPr>
      <t>FORMATO</t>
    </r>
    <r>
      <rPr>
        <b/>
        <sz val="12"/>
        <rFont val="Arial"/>
        <family val="2"/>
      </rPr>
      <t xml:space="preserve">
AUDITORIA DE LA CALIDAD DE LA HISTORIA CLINICA Y ADHERENCIA A GUIAS -  VIH</t>
    </r>
  </si>
  <si>
    <r>
      <rPr>
        <sz val="7"/>
        <rFont val="Arial"/>
        <family val="2"/>
      </rPr>
      <t>FORMATO</t>
    </r>
    <r>
      <rPr>
        <b/>
        <sz val="12"/>
        <rFont val="Arial"/>
        <family val="2"/>
      </rPr>
      <t xml:space="preserve">
AUDITORIA DE LA CALIDAD DE LA HISTORIA CLINICA Y ADHERENCIA A GUIAS -  CONTROL PRENATAL</t>
    </r>
  </si>
  <si>
    <t>Registro de antecedentes personales y obstétricos</t>
  </si>
  <si>
    <t>Valoración obstétrica: altura uterina, número de fetos, situación y presentación fetal, fetocardia y movimientos fetales.</t>
  </si>
  <si>
    <t>Registro de riesgo obstétrico.</t>
  </si>
  <si>
    <t>Evaluación de riesgo psicosocial teniendo en cuenta los factores de riesgo (adolescentes o mayor Primigestante,   multípara, mujeres susceptibles de IVE, Tensión emocional, humor, signos y síntomas neurovegetativos, soporte familiar y de la pareja, embarazo deseado y o programado y riesgo por conflicto armado).</t>
  </si>
  <si>
    <t>Diligenciamiento de curvas antropométricas y su análisis correspondiente</t>
  </si>
  <si>
    <t>Registro del estado de vacunación.</t>
  </si>
  <si>
    <t>El manejo farmacológico sigue los lineamientos de la GPC (guía de practica clínica), protocolo o procedimiento: micronutrientes y según hallazgos y diagnóstico.</t>
  </si>
  <si>
    <t>El manejo no farmacológico sigue los lineamientos de la GPC (guía de practica clínica), protocolo o procedimiento</t>
  </si>
  <si>
    <t>La solicitud de ayudas diagnosticas es racional y congruente con la GPC (guía de practica clínica) según el trimestre, protocolo o procedimiento: Hemograma, Hemoclasificación, glicemia, prueba de tolerancia oral a la glucosa, serología, VIH, AgsHB, serología para toxoplasmosis, frotis de flujo vaginal, urocultivo, citología cervicouterina, ecografía obstétrica</t>
  </si>
  <si>
    <t>Análisis correcto de las ayudas diagnósticas solicitadas en cada uno de los controles prenatales.</t>
  </si>
  <si>
    <t>Registro de factores de riesgo para presentar morbilidad materna extrema, e intervención realizada a partir de estos.</t>
  </si>
  <si>
    <t>Las recomendaciones son acordes a la  GPC (guía de practica clínica), protocolo o procedimiento: Remisión a curso de preparación del parto, Consejería planificación familiar, Educación en lactancia materna exclusiva, educación a la pareja, nutrición, higiene personal, higiene en cavidad bucal, importancia de la adherencia y asistencia a controles, parto institucional</t>
  </si>
  <si>
    <t>Registro del concepto del Gineco- Obstetra</t>
  </si>
  <si>
    <t>Registro de solicitud y estado de remisiones: Nutrición, Psicología, Odontología</t>
  </si>
  <si>
    <t>Diligenciamiento completo de carné materno</t>
  </si>
  <si>
    <t>Registro de la fecha del próximo control</t>
  </si>
  <si>
    <r>
      <rPr>
        <sz val="7"/>
        <rFont val="Arial"/>
        <family val="2"/>
      </rPr>
      <t>FORMATO</t>
    </r>
    <r>
      <rPr>
        <b/>
        <sz val="12"/>
        <rFont val="Arial"/>
        <family val="2"/>
      </rPr>
      <t xml:space="preserve">
AUDITORIA DE LA CALIDAD DE LA HISTORIA CLINICA Y ADHERENCIA A GUIAS -  CRECIMIENTO Y DESARROLLO</t>
    </r>
  </si>
  <si>
    <t>Registro de antecedentes personales: Incluye Exposición a teratógenos, enfermedad materna durante la gestación, parto puerperio</t>
  </si>
  <si>
    <t xml:space="preserve">Registro de antecedentes neonatales: Embarazo deseado, edad gestacional, lugar de nacimiento, APGAR, medidas antropométricas al nacer, alimentación, revisión de resultados de exámenes paraclínicos (Tamizaje hipotiroidismo, hemoclasificación y serología de la madre en el momento del parto) </t>
  </si>
  <si>
    <t>Registro de antecedentes psicosociales: Maltrato emocional o psicológico</t>
  </si>
  <si>
    <t>Registro de antecedentes familiares: Número y estado de hermanos (vivos y muertos antes de los 5 años), patologías familiares</t>
  </si>
  <si>
    <t>Registro de Peso, talla y perímetro cefálico en los casos que lo ameriten IMC (índice de masa corporal) , SCT (superficie corporal Total) y otros relacionados con el estado nutricional</t>
  </si>
  <si>
    <t>Registro del examen físico por sistemas (Especial énfasis en Visión y Audición), describiendo claramente las alteraciones, signos clínicos de malformaciones congénitas (Dismorfismo facial, Asimetría facial, Fascias tosca, Asimetría corporal, Soplos cardiacos, etc), signos de desnutrición (cambios en el pelo, piel, dientes, uñas, ojos, mucosas, etc)debe incluir signos de maltrato si existen</t>
  </si>
  <si>
    <t>Registro de recomendaciones, incluye signos y síntomas de alarma (tos o dificultad para respirar, ruidos respiratorios, diarrea,  vomito, sangre en las heces, ojos hundidos, turgencia de la piel, rigidez de cuello - AIEPI)</t>
  </si>
  <si>
    <t>Diligenciamiento de curvas de medidas antropométricas con su análisis correspondiente</t>
  </si>
  <si>
    <t>Registro de la escala abreviada del desarrollo, con su correspondiente análisis.</t>
  </si>
  <si>
    <t>Registro de estado de vacunación.</t>
  </si>
  <si>
    <t>La solicitud de ayudas diagnosticas es racional y congruente con la GPC (guía de practica clínica), protocolo o procedimiento</t>
  </si>
  <si>
    <t>Las recomendaciones son acordes a la  GPC (guía de practica clínica), protocolo o procedimiento; debe incluir puericultura, importancia de lactancia materna, alimentación complementaria, habitos saludable, habitos de higiene personal, lavado de dientes, buen trato del menor, prevención de abuso sexual, violencia intrafamiliar.</t>
  </si>
  <si>
    <t xml:space="preserve">Remisión oportuna </t>
  </si>
  <si>
    <t>Registro del próximo control</t>
  </si>
  <si>
    <t>Describe claramente la enfermedad actual: Incluye días de fiebre, día de inicio de cuadro clínico, sintomas asociados en orden cronológico.</t>
  </si>
  <si>
    <t>Diuresis</t>
  </si>
  <si>
    <t>Signos de alarma</t>
  </si>
  <si>
    <t>Nexo epidemiológico</t>
  </si>
  <si>
    <t>Tolerancia a la vía oral</t>
  </si>
  <si>
    <t>El interrogatorio permite construir una definición de caso con sintomas como: erupción, conjuntivitis, artralgias, mialgias o dolor óseo, cefalea, prurito o hemorragias.</t>
  </si>
  <si>
    <t>Se pregunta por sintomas y signos de alarma (irritabilidad o somnolencia, sangrado por mucosas, vomito persistente, dolor abdominal, mareo con los cambios de posición, intolerencia a la via oral, dificultad respiratoria, frialdad distal (especialmente en niños), y ademas se pregunta por ingesta de liquido en la ultima hora al menos 200 cc sin vomitarlo, diuresis en las ultimas 6 horas.</t>
  </si>
  <si>
    <t xml:space="preserve">Interpretación de signos vitales </t>
  </si>
  <si>
    <t>Registro del examen físico por sistemas, describiendo claramente las alteraciones; debe incluir: Llenado capilar, hidratación y pulsos distales</t>
  </si>
  <si>
    <t>Registro de la prueba de torniquete</t>
  </si>
  <si>
    <t xml:space="preserve">Examen abdominal dirigido a la identificación de signos de alarma o fuga vascular: dolor abdominal provocado, hepatomegalia, esplenomegalia, aumento de perimetro abdominal, ascitis.   </t>
  </si>
  <si>
    <t>Clasificación de riesgo adecuado</t>
  </si>
  <si>
    <t>Se solicitó y se interpretó hemograma completo.</t>
  </si>
  <si>
    <t>Se solicita ecografia abdominal y radiografía de tórax ante hallazgos clínicos sugestivos de fuga vascular.</t>
  </si>
  <si>
    <t xml:space="preserve">Se solicitó según indicación de médico tratante pruebas de función hepática, glucosa, electrolíticos séricos, urea, creatinina, gases arteriales o lactato, enzimas cardiacas, etc. y se interpretó y consignó los resultados.             </t>
  </si>
  <si>
    <t xml:space="preserve">Se solicitan las pruebas de laboratorio indirectas confirmatorias segun el tiempo de evolucion del fiebre: ≤ 5 días de evolución NS1 por ELISA y &gt;5 días IgM Dengue, o en su defecto prueba rapida para dengue en los tiempos pertinentes.                                </t>
  </si>
  <si>
    <t>Se consideró el diagnóstico de dengue o arbovirus como diferencial.</t>
  </si>
  <si>
    <t>El médico ordenó el tratamiento pertinente de acuerdo con la clasificación del paciente (dengue sin signos de alarma; dengue con signos de alarma; dengue grave y grupos de riesgo).</t>
  </si>
  <si>
    <t>El manejo farmacológico sigue los lineamientos de la GPC (guía de practica clínica), protocolo o procedimiento, incluye el manejo de liquidos endovenosos</t>
  </si>
  <si>
    <t xml:space="preserve">El manejo no farmacológico sigue los lineamientos de la GPC (guía de practica clínica), protocolo o procedimiento, debe incluir el control de signos vitales, control de líquidos administrados y eliminados, control de signos vitales </t>
  </si>
  <si>
    <t>La solicitud de ayudas diagnosticas es racional y congruente con la GPC (guía de practica clínica), protocolo o procedimiento: Cuadro hemático, parcial de orina, pruebas de función renal, glicemia, radiografia de tórax, IgM dengue confirmatorio, según el caso.</t>
  </si>
  <si>
    <t>Notificación en el sistema de SIVIGILA</t>
  </si>
  <si>
    <r>
      <rPr>
        <sz val="7"/>
        <rFont val="Arial"/>
        <family val="2"/>
      </rPr>
      <t>FORMATO</t>
    </r>
    <r>
      <rPr>
        <b/>
        <sz val="12"/>
        <rFont val="Arial"/>
        <family val="2"/>
      </rPr>
      <t xml:space="preserve">
AUDITORIA DE LA CALIDAD DE LA HISTORIA CLINICA Y ADHERENCIA A GUIAS -  DENGUE</t>
    </r>
  </si>
  <si>
    <t>Describe claramente la enfermedad actual: Incluir presencia de síntomas como cefalea, alteraciones visuales, palpitaciones, dolor toracico; con tiempo de evolución
y tratamientos recibidos</t>
  </si>
  <si>
    <t>Registro de antecedentes personales: Incluir historia personal de hipertensión arterial y fecha de diagnóstico.</t>
  </si>
  <si>
    <t>Registro de Revisión por sistemas: Incluir factores estresantes, estado de ánimo</t>
  </si>
  <si>
    <t xml:space="preserve">Factores de riesgo modificables y no modificables </t>
  </si>
  <si>
    <t>Registro de Peso, talla,  IMC (índice de masa corporal) y  Perímetro abdominal</t>
  </si>
  <si>
    <t>Registra examen de organos de los sentido incluida la agudeza visual y fondo de ojo,  para la identificación de retinopatía hipertensiva según la clasificación de Keith-Wagener.</t>
  </si>
  <si>
    <t>Registra examen del cuello para la identificación de ingurgitación yugular o soplos carotídeos.</t>
  </si>
  <si>
    <t xml:space="preserve">Registra examen auscultacion Cardiopulmonar ( centrado a la identificación de arritmias, soplos, galopes o impulso apical.) </t>
  </si>
  <si>
    <t xml:space="preserve">Se registra examen abdominal centrado en la identificación de soplos periumbilicales o masas abdominales. </t>
  </si>
  <si>
    <t>Se registra exploracion de extremidades (Inspección de uñas, espacios interdigitales, callos, deformidades,palpacion, ulceras, pulsos perisféricos, edema)</t>
  </si>
  <si>
    <t>Se registra examen neurológico completo: exploración de la sensibilidad, tono muscular y reflejos tendinosos.</t>
  </si>
  <si>
    <t>Registro de ayudas diagnosticas hemograma (inicial y bianual) ,glicemia basal( inicial y trimestral en DM),  , hemoglobina glicosilada ( inicial y trimestral en DM), perfil lipidico, parcial de orina completo, creatinina serica, microalbuminuria (inicial y anual) y EKG ( inicial y anual)</t>
  </si>
  <si>
    <t>Registro de otros planes terapéuticos (No farmacológico)</t>
  </si>
  <si>
    <t>Registro de recomendaciones, signos y síntomas de alarma, factores de Riesgo, posibles efectos secundarios de los medicamentos, posibles Complicaciones, importancia de los controles y su frecuencia, enseñanza de autocuidado: Manejo nutricional, control del peso y la actividad física, higiene dental, de la piel y de los pies.</t>
  </si>
  <si>
    <r>
      <rPr>
        <b/>
        <sz val="10"/>
        <rFont val="Arial"/>
        <family val="2"/>
      </rPr>
      <t>REMISION A ESPECIALISTA</t>
    </r>
    <r>
      <rPr>
        <sz val="10"/>
        <rFont val="Arial"/>
        <family val="2"/>
      </rPr>
      <t>: Internista, endocrinólogo, oftalmologo,odontologo, nutricionista, psicología.</t>
    </r>
  </si>
  <si>
    <t xml:space="preserve">El manejo no farmacológico (Nutrición, actividad física, consumo de alcohol, tabaco) sigue los lineamientos de la GPC (guía de practica clínica), protocolo o procedimiento, incluye fecha de próximo control </t>
  </si>
  <si>
    <t xml:space="preserve">La solicitud de ayudas diagnosticas es racional y congruente. Se solicitan en los intervalos de tiempo destinado para cada uno de los riesgo cardiovascular según los lineamientos de la GPC. </t>
  </si>
  <si>
    <t>Las recomendaciones y signos de alarma son acordes a la  GPC (guía de practica clínica), protocolo o procedimiento</t>
  </si>
  <si>
    <t>Registro de clasificación de Estadios de Presión Arterial</t>
  </si>
  <si>
    <t>Registro adecuado de clasificación de RCV: Bajo , moderado, alto, muy alto.</t>
  </si>
  <si>
    <t xml:space="preserve">Registro de Riesgo general: tipo 1 , tipo 2 </t>
  </si>
  <si>
    <t>Registro de Clasificación Estadio Enfermedad Renal: 1,2,3,4,5</t>
  </si>
  <si>
    <t>Calculo de Tasa de Filtración glomerular</t>
  </si>
  <si>
    <t>Aplicación y valoración test: Morisky- Green-Levine (Evaluar adherencia al tratamiento)</t>
  </si>
  <si>
    <r>
      <rPr>
        <sz val="7"/>
        <rFont val="Arial"/>
        <family val="2"/>
      </rPr>
      <t>FORMATO</t>
    </r>
    <r>
      <rPr>
        <b/>
        <sz val="12"/>
        <rFont val="Arial"/>
        <family val="2"/>
      </rPr>
      <t xml:space="preserve">
AUDITORIA DE LA CALIDAD DE LA HISTORIA CLINICA Y ADHERENCIA A GUIAS -  DPROGRAMA RIESGO CARDIOVASCULAR HTA - DM</t>
    </r>
  </si>
  <si>
    <r>
      <rPr>
        <sz val="7"/>
        <rFont val="Arial"/>
        <family val="2"/>
      </rPr>
      <t>FORMATO</t>
    </r>
    <r>
      <rPr>
        <b/>
        <sz val="12"/>
        <rFont val="Arial"/>
        <family val="2"/>
      </rPr>
      <t xml:space="preserve">
AUDITORIA DE LA CALIDAD DE LA HISTORIA CLINICA Y ADHERENCIA A GUIAS -  MANUAL</t>
    </r>
  </si>
  <si>
    <t>V3</t>
  </si>
  <si>
    <t>PROCESO: GARANTÍA DE LA CALIDAD</t>
  </si>
  <si>
    <t>CODIGO: GC-S3-F35</t>
  </si>
  <si>
    <t>PAGINA 11 DE 11</t>
  </si>
  <si>
    <t>Modificación del documento: Se modifica el documento con el fin de obtener una mejora continua en el subproceso de "PAMEC con enfoque en acreditación". Los ajustes que se realizaron fueron:
- Consolidado de los formatos de auditoria de la calidad de historias clinicas y adeherencias  a las guias con diferente patologias.                                                 - Actualización de la vigencia
- Ajustes estructurales</t>
  </si>
  <si>
    <t xml:space="preserve">
Nombre: Maria Alejandra Mayor Morales.
Agremiada área Planeación.</t>
  </si>
  <si>
    <t xml:space="preserve">
Nombre: Camilo Sepulveda Tovar.
Contratista área Planeación.</t>
  </si>
  <si>
    <t>Nombre:Julio Cesar Quintero Vieda
Cargo: Gerente .</t>
  </si>
  <si>
    <r>
      <rPr>
        <b/>
        <sz val="8"/>
        <rFont val="Arial"/>
        <family val="2"/>
      </rPr>
      <t>PAGINA</t>
    </r>
    <r>
      <rPr>
        <sz val="8"/>
        <rFont val="Arial"/>
        <family val="2"/>
      </rPr>
      <t xml:space="preserve"> 10 DE  11</t>
    </r>
  </si>
  <si>
    <r>
      <rPr>
        <b/>
        <sz val="8"/>
        <rFont val="Arial"/>
        <family val="2"/>
      </rPr>
      <t xml:space="preserve">PROCESO: </t>
    </r>
    <r>
      <rPr>
        <sz val="8"/>
        <rFont val="Arial"/>
        <family val="2"/>
      </rPr>
      <t>GARANTÍA DE LA CALIDAD</t>
    </r>
  </si>
  <si>
    <r>
      <rPr>
        <b/>
        <sz val="8"/>
        <rFont val="Arial"/>
        <family val="2"/>
      </rPr>
      <t>CODIGO</t>
    </r>
    <r>
      <rPr>
        <sz val="8"/>
        <rFont val="Arial"/>
        <family val="2"/>
      </rPr>
      <t>: GC-S3-F35</t>
    </r>
  </si>
  <si>
    <t>VIGENCIA: 01/08/2024</t>
  </si>
  <si>
    <r>
      <rPr>
        <b/>
        <sz val="8"/>
        <rFont val="Arial"/>
        <family val="2"/>
      </rPr>
      <t>PROCESO</t>
    </r>
    <r>
      <rPr>
        <sz val="8"/>
        <rFont val="Arial"/>
        <family val="2"/>
      </rPr>
      <t>: GARANTÍA DE LA CALIDAD</t>
    </r>
  </si>
  <si>
    <r>
      <rPr>
        <b/>
        <sz val="8"/>
        <rFont val="Arial"/>
        <family val="2"/>
      </rPr>
      <t>CODIGO:</t>
    </r>
    <r>
      <rPr>
        <sz val="8"/>
        <rFont val="Arial"/>
        <family val="2"/>
      </rPr>
      <t xml:space="preserve"> GC-S3-F35</t>
    </r>
  </si>
  <si>
    <r>
      <rPr>
        <b/>
        <sz val="8"/>
        <rFont val="Arial"/>
        <family val="2"/>
      </rPr>
      <t>VIGENCIA:</t>
    </r>
    <r>
      <rPr>
        <sz val="8"/>
        <rFont val="Arial"/>
        <family val="2"/>
      </rPr>
      <t xml:space="preserve"> 01/08/2024</t>
    </r>
  </si>
  <si>
    <r>
      <rPr>
        <b/>
        <sz val="8"/>
        <rFont val="Arial"/>
        <family val="2"/>
      </rPr>
      <t>PAGINA</t>
    </r>
    <r>
      <rPr>
        <sz val="8"/>
        <rFont val="Arial"/>
        <family val="2"/>
      </rPr>
      <t xml:space="preserve"> 9 DE  11</t>
    </r>
  </si>
  <si>
    <r>
      <rPr>
        <b/>
        <sz val="8"/>
        <rFont val="Arial"/>
        <family val="2"/>
      </rPr>
      <t xml:space="preserve">CODIGO: </t>
    </r>
    <r>
      <rPr>
        <sz val="8"/>
        <rFont val="Arial"/>
        <family val="2"/>
      </rPr>
      <t>GC-S3-F35</t>
    </r>
  </si>
  <si>
    <r>
      <rPr>
        <b/>
        <sz val="8"/>
        <rFont val="Arial"/>
        <family val="2"/>
      </rPr>
      <t>PAGINA</t>
    </r>
    <r>
      <rPr>
        <sz val="8"/>
        <rFont val="Arial"/>
        <family val="2"/>
      </rPr>
      <t xml:space="preserve"> 8 DE  11</t>
    </r>
  </si>
  <si>
    <r>
      <rPr>
        <b/>
        <sz val="8"/>
        <rFont val="Arial"/>
        <family val="2"/>
      </rPr>
      <t>PAGINA</t>
    </r>
    <r>
      <rPr>
        <sz val="8"/>
        <rFont val="Arial"/>
        <family val="2"/>
      </rPr>
      <t xml:space="preserve"> 7 DE  11</t>
    </r>
  </si>
  <si>
    <r>
      <rPr>
        <b/>
        <sz val="8"/>
        <rFont val="Arial"/>
        <family val="2"/>
      </rPr>
      <t>VIGENCIA</t>
    </r>
    <r>
      <rPr>
        <sz val="8"/>
        <rFont val="Arial"/>
        <family val="2"/>
      </rPr>
      <t>: 01/08/2024</t>
    </r>
  </si>
  <si>
    <r>
      <rPr>
        <b/>
        <sz val="8"/>
        <rFont val="Arial"/>
        <family val="2"/>
      </rPr>
      <t>PAGINA</t>
    </r>
    <r>
      <rPr>
        <sz val="8"/>
        <rFont val="Arial"/>
        <family val="2"/>
      </rPr>
      <t xml:space="preserve"> 6 DE  11</t>
    </r>
  </si>
  <si>
    <r>
      <rPr>
        <b/>
        <sz val="8"/>
        <rFont val="Arial"/>
        <family val="2"/>
      </rPr>
      <t>PAGINA</t>
    </r>
    <r>
      <rPr>
        <sz val="8"/>
        <rFont val="Arial"/>
        <family val="2"/>
      </rPr>
      <t xml:space="preserve"> 5 DE  11</t>
    </r>
  </si>
  <si>
    <r>
      <rPr>
        <b/>
        <sz val="8"/>
        <rFont val="Arial"/>
        <family val="2"/>
      </rPr>
      <t>PROCESO:</t>
    </r>
    <r>
      <rPr>
        <sz val="8"/>
        <rFont val="Arial"/>
        <family val="2"/>
      </rPr>
      <t xml:space="preserve"> GARANTÍA DE LA CALIDAD</t>
    </r>
  </si>
  <si>
    <r>
      <rPr>
        <b/>
        <sz val="8"/>
        <rFont val="Arial"/>
        <family val="2"/>
      </rPr>
      <t>PAGINA</t>
    </r>
    <r>
      <rPr>
        <sz val="8"/>
        <rFont val="Arial"/>
        <family val="2"/>
      </rPr>
      <t xml:space="preserve"> 4 DE  11</t>
    </r>
  </si>
  <si>
    <r>
      <rPr>
        <b/>
        <sz val="8"/>
        <rFont val="Arial"/>
        <family val="2"/>
      </rPr>
      <t>PAGINA</t>
    </r>
    <r>
      <rPr>
        <sz val="8"/>
        <rFont val="Arial"/>
        <family val="2"/>
      </rPr>
      <t xml:space="preserve"> 3 DE  11</t>
    </r>
  </si>
  <si>
    <r>
      <rPr>
        <b/>
        <sz val="8"/>
        <rFont val="Arial"/>
        <family val="2"/>
      </rPr>
      <t xml:space="preserve">PAGINA </t>
    </r>
    <r>
      <rPr>
        <sz val="8"/>
        <rFont val="Arial"/>
        <family val="2"/>
      </rPr>
      <t>2 DE  11</t>
    </r>
  </si>
  <si>
    <r>
      <rPr>
        <b/>
        <sz val="8"/>
        <rFont val="Arial"/>
        <family val="2"/>
      </rPr>
      <t>PAGINA</t>
    </r>
    <r>
      <rPr>
        <sz val="8"/>
        <rFont val="Arial"/>
        <family val="2"/>
      </rPr>
      <t xml:space="preserve"> 1 DE  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</si>
</sst>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240A]General"/>
  </numFmts>
  <fonts count="19">
    <font>
      <sz val="10"/>
      <name val="Arial"/>
    </font>
    <font>
      <b/>
      <sz val="6"/>
      <name val="Arial"/>
      <family val="2"/>
    </font>
    <font>
      <b/>
      <sz val="8"/>
      <name val="Arial"/>
      <family val="2"/>
    </font>
    <font>
      <sz val="10"/>
      <name val="Arial"/>
      <family val="2"/>
    </font>
    <font>
      <b/>
      <sz val="12"/>
      <name val="Arial"/>
      <family val="2"/>
    </font>
    <font>
      <b/>
      <sz val="10"/>
      <name val="Arial"/>
      <family val="2"/>
    </font>
    <font>
      <sz val="8"/>
      <name val="Calibri"/>
      <family val="2"/>
      <scheme val="minor"/>
    </font>
    <font>
      <sz val="8"/>
      <name val="Arial"/>
      <family val="2"/>
    </font>
    <font>
      <sz val="10"/>
      <color rgb="FFFF0000"/>
      <name val="Arial"/>
      <family val="2"/>
    </font>
    <font>
      <b/>
      <sz val="20"/>
      <name val="Arial"/>
      <family val="2"/>
    </font>
    <font>
      <b/>
      <u/>
      <sz val="10"/>
      <name val="Arial"/>
      <family val="2"/>
    </font>
    <font>
      <sz val="8"/>
      <color rgb="FFFF0000"/>
      <name val="Arial"/>
      <family val="2"/>
    </font>
    <font>
      <sz val="28"/>
      <color rgb="FF000000"/>
      <name val="Calibri"/>
      <family val="2"/>
    </font>
    <font>
      <sz val="10"/>
      <color theme="1"/>
      <name val="Arial1"/>
    </font>
    <font>
      <b/>
      <sz val="7"/>
      <name val="Arial"/>
      <family val="2"/>
    </font>
    <font>
      <sz val="12"/>
      <name val="Arial"/>
      <family val="2"/>
    </font>
    <font>
      <b/>
      <i/>
      <sz val="12"/>
      <name val="Arial"/>
      <family val="2"/>
    </font>
    <font>
      <i/>
      <sz val="12"/>
      <name val="Arial"/>
      <family val="2"/>
    </font>
    <font>
      <sz val="7"/>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rgb="FFFFFFFF"/>
      </right>
      <top style="medium">
        <color rgb="FFFFFFFF"/>
      </top>
      <bottom style="medium">
        <color rgb="FFFFFFFF"/>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FFFFFF"/>
      </left>
      <right style="medium">
        <color rgb="FFFFFFFF"/>
      </right>
      <top style="medium">
        <color rgb="FFFFFFFF"/>
      </top>
      <bottom style="medium">
        <color rgb="FFFFFFFF"/>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3" fillId="0" borderId="0" applyFont="0" applyFill="0" applyBorder="0" applyAlignment="0" applyProtection="0"/>
    <xf numFmtId="0" fontId="3" fillId="0" borderId="0"/>
    <xf numFmtId="165" fontId="13" fillId="0" borderId="0"/>
    <xf numFmtId="0" fontId="3" fillId="0" borderId="0"/>
  </cellStyleXfs>
  <cellXfs count="230">
    <xf numFmtId="0" fontId="0" fillId="0" borderId="0" xfId="0"/>
    <xf numFmtId="0" fontId="3" fillId="0" borderId="0" xfId="2" applyFill="1" applyBorder="1"/>
    <xf numFmtId="0" fontId="5" fillId="2" borderId="1" xfId="2" applyFont="1" applyFill="1" applyBorder="1" applyAlignment="1">
      <alignment vertical="top" wrapText="1"/>
    </xf>
    <xf numFmtId="0" fontId="6" fillId="2" borderId="1" xfId="2" applyFont="1" applyFill="1" applyBorder="1" applyAlignment="1">
      <alignment horizontal="center" vertical="center"/>
    </xf>
    <xf numFmtId="0" fontId="6" fillId="2" borderId="1" xfId="2" applyNumberFormat="1" applyFont="1" applyFill="1" applyBorder="1" applyAlignment="1">
      <alignment horizontal="center" vertical="center"/>
    </xf>
    <xf numFmtId="0" fontId="7" fillId="2" borderId="1" xfId="2" applyFont="1" applyFill="1" applyBorder="1" applyAlignment="1">
      <alignment horizontal="center" vertical="center"/>
    </xf>
    <xf numFmtId="0" fontId="5" fillId="3" borderId="1" xfId="2" applyFont="1" applyFill="1" applyBorder="1" applyAlignment="1">
      <alignment vertical="top" wrapText="1"/>
    </xf>
    <xf numFmtId="164" fontId="6" fillId="3" borderId="1" xfId="2" applyNumberFormat="1" applyFont="1" applyFill="1" applyBorder="1" applyAlignment="1">
      <alignment horizontal="center" vertical="center" wrapText="1"/>
    </xf>
    <xf numFmtId="14" fontId="6" fillId="3" borderId="1" xfId="2"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14" fontId="2" fillId="2"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xf>
    <xf numFmtId="0" fontId="3" fillId="0" borderId="1" xfId="2" applyFont="1" applyFill="1" applyBorder="1" applyAlignment="1">
      <alignment horizontal="justify" vertical="top" wrapText="1"/>
    </xf>
    <xf numFmtId="9" fontId="3" fillId="0" borderId="1" xfId="2" applyNumberFormat="1" applyFont="1" applyFill="1" applyBorder="1" applyAlignment="1">
      <alignment horizontal="justify" vertical="top" wrapText="1"/>
    </xf>
    <xf numFmtId="9" fontId="9" fillId="2" borderId="1" xfId="1" applyFont="1" applyFill="1" applyBorder="1" applyAlignment="1">
      <alignment horizontal="center" vertical="center" wrapText="1"/>
    </xf>
    <xf numFmtId="0" fontId="2" fillId="0" borderId="1" xfId="2" applyFont="1" applyFill="1" applyBorder="1" applyAlignment="1">
      <alignment horizontal="center" vertical="center" wrapText="1"/>
    </xf>
    <xf numFmtId="10" fontId="9" fillId="2" borderId="1" xfId="2" applyNumberFormat="1" applyFont="1" applyFill="1" applyBorder="1" applyAlignment="1">
      <alignment horizontal="center" vertical="center" wrapText="1"/>
    </xf>
    <xf numFmtId="0" fontId="3" fillId="0" borderId="0" xfId="2"/>
    <xf numFmtId="0" fontId="5" fillId="2" borderId="1" xfId="2" applyFont="1" applyFill="1" applyBorder="1" applyAlignment="1">
      <alignment horizontal="center"/>
    </xf>
    <xf numFmtId="1" fontId="5" fillId="2" borderId="1" xfId="2" applyNumberFormat="1" applyFont="1" applyFill="1" applyBorder="1" applyAlignment="1">
      <alignment horizontal="center"/>
    </xf>
    <xf numFmtId="10" fontId="5" fillId="2" borderId="1" xfId="2" applyNumberFormat="1" applyFont="1" applyFill="1" applyBorder="1" applyAlignment="1">
      <alignment horizontal="center"/>
    </xf>
    <xf numFmtId="0" fontId="3" fillId="0" borderId="0" xfId="2" applyFont="1"/>
    <xf numFmtId="0" fontId="3" fillId="4" borderId="0" xfId="2" applyFill="1"/>
    <xf numFmtId="0" fontId="3" fillId="4" borderId="0" xfId="2" applyFont="1" applyFill="1"/>
    <xf numFmtId="9" fontId="0" fillId="0" borderId="0" xfId="1" applyFont="1"/>
    <xf numFmtId="9" fontId="3" fillId="0" borderId="0" xfId="1" applyFont="1"/>
    <xf numFmtId="9" fontId="3" fillId="4" borderId="0" xfId="1" applyFont="1" applyFill="1"/>
    <xf numFmtId="0" fontId="3" fillId="0" borderId="12" xfId="2" applyFont="1" applyBorder="1" applyAlignment="1">
      <alignment horizontal="left" vertical="center"/>
    </xf>
    <xf numFmtId="0" fontId="12" fillId="4" borderId="15" xfId="2" applyFont="1" applyFill="1" applyBorder="1" applyAlignment="1">
      <alignment horizontal="left" wrapText="1" readingOrder="1"/>
    </xf>
    <xf numFmtId="0" fontId="3" fillId="0" borderId="16" xfId="2" applyFont="1" applyBorder="1" applyAlignment="1">
      <alignment horizontal="left" vertical="center"/>
    </xf>
    <xf numFmtId="0" fontId="3" fillId="0" borderId="13" xfId="2" applyFont="1" applyBorder="1" applyAlignment="1">
      <alignment horizontal="left" vertical="center"/>
    </xf>
    <xf numFmtId="0" fontId="12" fillId="4" borderId="19" xfId="2" applyFont="1" applyFill="1" applyBorder="1" applyAlignment="1">
      <alignment horizontal="left" wrapText="1" readingOrder="1"/>
    </xf>
    <xf numFmtId="0" fontId="3" fillId="0" borderId="0" xfId="2" applyFont="1" applyAlignment="1">
      <alignment wrapText="1"/>
    </xf>
    <xf numFmtId="0" fontId="3" fillId="4" borderId="0" xfId="2" applyFill="1" applyBorder="1"/>
    <xf numFmtId="1" fontId="3" fillId="0" borderId="1" xfId="0" applyNumberFormat="1" applyFont="1" applyFill="1" applyBorder="1" applyAlignment="1">
      <alignment horizontal="center" vertical="center"/>
    </xf>
    <xf numFmtId="0" fontId="3" fillId="0" borderId="1" xfId="2" applyFill="1" applyBorder="1" applyAlignment="1">
      <alignment horizontal="center"/>
    </xf>
    <xf numFmtId="1" fontId="3" fillId="0" borderId="1" xfId="2" applyNumberFormat="1" applyFill="1" applyBorder="1" applyAlignment="1">
      <alignment horizontal="center"/>
    </xf>
    <xf numFmtId="10" fontId="3" fillId="0" borderId="1" xfId="2" applyNumberFormat="1" applyFill="1" applyBorder="1" applyAlignment="1">
      <alignment horizontal="center"/>
    </xf>
    <xf numFmtId="0" fontId="3" fillId="0" borderId="5" xfId="2" applyFont="1" applyFill="1" applyBorder="1" applyAlignment="1">
      <alignment horizontal="justify" vertical="top" wrapText="1"/>
    </xf>
    <xf numFmtId="0" fontId="3" fillId="0" borderId="5" xfId="2" applyFill="1" applyBorder="1" applyAlignment="1">
      <alignment horizontal="center"/>
    </xf>
    <xf numFmtId="0" fontId="5" fillId="2" borderId="1" xfId="2" applyFont="1" applyFill="1" applyBorder="1"/>
    <xf numFmtId="14" fontId="5" fillId="2" borderId="1" xfId="2" applyNumberFormat="1" applyFont="1" applyFill="1" applyBorder="1" applyAlignment="1">
      <alignment vertical="center" wrapText="1"/>
    </xf>
    <xf numFmtId="0" fontId="5" fillId="0" borderId="1" xfId="2" applyFont="1" applyFill="1" applyBorder="1" applyAlignment="1">
      <alignment horizontal="justify" vertical="center" wrapText="1"/>
    </xf>
    <xf numFmtId="0" fontId="5" fillId="4" borderId="1" xfId="2" applyFont="1" applyFill="1" applyBorder="1" applyAlignment="1">
      <alignment horizontal="justify" vertical="center" wrapText="1"/>
    </xf>
    <xf numFmtId="9" fontId="5" fillId="4" borderId="14" xfId="2" applyNumberFormat="1" applyFont="1" applyFill="1" applyBorder="1" applyAlignment="1">
      <alignment horizontal="center" vertical="center"/>
    </xf>
    <xf numFmtId="9" fontId="5" fillId="4" borderId="17" xfId="2" applyNumberFormat="1" applyFont="1" applyFill="1" applyBorder="1" applyAlignment="1">
      <alignment horizontal="center" vertical="center"/>
    </xf>
    <xf numFmtId="10" fontId="5" fillId="4" borderId="17" xfId="2" applyNumberFormat="1" applyFont="1" applyFill="1" applyBorder="1" applyAlignment="1">
      <alignment horizontal="center" vertical="center"/>
    </xf>
    <xf numFmtId="9" fontId="5" fillId="4" borderId="18" xfId="2" applyNumberFormat="1" applyFont="1" applyFill="1" applyBorder="1" applyAlignment="1">
      <alignment horizontal="center" vertical="center"/>
    </xf>
    <xf numFmtId="10" fontId="5" fillId="4" borderId="13" xfId="2" applyNumberFormat="1" applyFont="1" applyFill="1" applyBorder="1" applyAlignment="1">
      <alignment horizontal="center"/>
    </xf>
    <xf numFmtId="0" fontId="5" fillId="0" borderId="22" xfId="2" applyFont="1" applyBorder="1" applyAlignment="1">
      <alignment wrapText="1"/>
    </xf>
    <xf numFmtId="0" fontId="5" fillId="0" borderId="23" xfId="2" applyFont="1" applyBorder="1" applyAlignment="1">
      <alignment wrapText="1"/>
    </xf>
    <xf numFmtId="1" fontId="5" fillId="4" borderId="16" xfId="2" applyNumberFormat="1" applyFont="1" applyFill="1" applyBorder="1" applyAlignment="1">
      <alignment horizontal="center"/>
    </xf>
    <xf numFmtId="0" fontId="3" fillId="4" borderId="1" xfId="2" applyFill="1" applyBorder="1" applyAlignment="1">
      <alignment horizontal="center"/>
    </xf>
    <xf numFmtId="1" fontId="3" fillId="4" borderId="1" xfId="2" applyNumberFormat="1" applyFill="1" applyBorder="1" applyAlignment="1">
      <alignment horizontal="center"/>
    </xf>
    <xf numFmtId="10" fontId="5" fillId="4" borderId="1" xfId="2" applyNumberFormat="1" applyFont="1" applyFill="1" applyBorder="1" applyAlignment="1">
      <alignment horizontal="center"/>
    </xf>
    <xf numFmtId="0" fontId="11" fillId="4" borderId="1" xfId="2" applyFont="1" applyFill="1" applyBorder="1" applyAlignment="1">
      <alignment horizontal="center" vertical="center"/>
    </xf>
    <xf numFmtId="0" fontId="8" fillId="4" borderId="1" xfId="2" applyFont="1" applyFill="1" applyBorder="1" applyAlignment="1">
      <alignment horizontal="center" vertical="center"/>
    </xf>
    <xf numFmtId="0" fontId="3" fillId="4" borderId="1" xfId="2" applyFill="1" applyBorder="1" applyAlignment="1">
      <alignment horizontal="center" vertical="center"/>
    </xf>
    <xf numFmtId="0" fontId="3" fillId="4" borderId="1" xfId="1" applyNumberFormat="1" applyFont="1" applyFill="1" applyBorder="1" applyAlignment="1">
      <alignment horizontal="center" vertical="center"/>
    </xf>
    <xf numFmtId="10" fontId="5" fillId="4" borderId="1" xfId="1" applyNumberFormat="1" applyFont="1" applyFill="1" applyBorder="1" applyAlignment="1">
      <alignment horizontal="center" vertical="center"/>
    </xf>
    <xf numFmtId="0" fontId="5" fillId="0" borderId="0" xfId="2" applyFont="1" applyAlignment="1">
      <alignment horizontal="right"/>
    </xf>
    <xf numFmtId="0" fontId="2" fillId="0" borderId="1"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0" fillId="0" borderId="0" xfId="0" applyAlignment="1"/>
    <xf numFmtId="0" fontId="3" fillId="0" borderId="1" xfId="2" applyFont="1" applyFill="1" applyBorder="1" applyAlignment="1">
      <alignment horizontal="justify" vertical="justify" wrapText="1"/>
    </xf>
    <xf numFmtId="9" fontId="3" fillId="0" borderId="1" xfId="2" applyNumberFormat="1" applyFont="1" applyFill="1" applyBorder="1" applyAlignment="1">
      <alignment horizontal="justify" vertical="justify" wrapText="1"/>
    </xf>
    <xf numFmtId="0" fontId="3" fillId="0" borderId="1" xfId="2" applyFont="1" applyFill="1" applyBorder="1" applyAlignment="1">
      <alignment horizontal="justify" vertical="center" wrapText="1"/>
    </xf>
    <xf numFmtId="0" fontId="3" fillId="0" borderId="5" xfId="2" applyFont="1" applyFill="1" applyBorder="1" applyAlignment="1">
      <alignment horizontal="justify" vertical="justify" wrapText="1"/>
    </xf>
    <xf numFmtId="0" fontId="5" fillId="0" borderId="27" xfId="2" applyFont="1" applyBorder="1" applyAlignment="1">
      <alignment wrapText="1"/>
    </xf>
    <xf numFmtId="0" fontId="5" fillId="4" borderId="21" xfId="2" applyFont="1" applyFill="1" applyBorder="1" applyAlignment="1">
      <alignment horizontal="center"/>
    </xf>
    <xf numFmtId="0" fontId="3" fillId="0" borderId="1" xfId="2" applyBorder="1" applyAlignment="1">
      <alignment horizontal="center" vertical="center"/>
    </xf>
    <xf numFmtId="0" fontId="3" fillId="0" borderId="1" xfId="2" applyFont="1" applyBorder="1" applyAlignment="1">
      <alignment horizontal="justify" vertical="top"/>
    </xf>
    <xf numFmtId="0" fontId="3" fillId="0" borderId="29" xfId="2" applyBorder="1" applyAlignment="1">
      <alignment horizontal="center" vertical="center"/>
    </xf>
    <xf numFmtId="0" fontId="3" fillId="0" borderId="29" xfId="2" applyFont="1" applyBorder="1" applyAlignment="1">
      <alignment horizontal="justify" vertical="top"/>
    </xf>
    <xf numFmtId="10" fontId="5" fillId="4" borderId="30" xfId="2" applyNumberFormat="1" applyFont="1" applyFill="1" applyBorder="1" applyAlignment="1">
      <alignment horizontal="center"/>
    </xf>
    <xf numFmtId="10" fontId="5" fillId="4" borderId="32" xfId="2" applyNumberFormat="1" applyFont="1" applyFill="1" applyBorder="1" applyAlignment="1">
      <alignment horizontal="center"/>
    </xf>
    <xf numFmtId="0" fontId="3" fillId="0" borderId="34" xfId="2" applyBorder="1" applyAlignment="1">
      <alignment horizontal="center" vertical="center"/>
    </xf>
    <xf numFmtId="0" fontId="3" fillId="0" borderId="34" xfId="2" applyFont="1" applyBorder="1" applyAlignment="1">
      <alignment horizontal="justify" vertical="top"/>
    </xf>
    <xf numFmtId="10" fontId="5" fillId="4" borderId="35" xfId="2" applyNumberFormat="1" applyFont="1" applyFill="1" applyBorder="1" applyAlignment="1">
      <alignment horizontal="center"/>
    </xf>
    <xf numFmtId="0" fontId="3" fillId="0" borderId="36" xfId="2" applyBorder="1" applyAlignment="1">
      <alignment horizontal="center"/>
    </xf>
    <xf numFmtId="0" fontId="3" fillId="0" borderId="37" xfId="2" applyBorder="1" applyAlignment="1">
      <alignment horizontal="center" vertical="center"/>
    </xf>
    <xf numFmtId="0" fontId="3" fillId="0" borderId="5" xfId="2" applyBorder="1" applyAlignment="1">
      <alignment horizontal="center" vertical="center"/>
    </xf>
    <xf numFmtId="10" fontId="5" fillId="4" borderId="39" xfId="2" applyNumberFormat="1" applyFont="1" applyFill="1" applyBorder="1" applyAlignment="1">
      <alignment horizontal="center"/>
    </xf>
    <xf numFmtId="0" fontId="3" fillId="0" borderId="40" xfId="2" applyBorder="1" applyAlignment="1">
      <alignment horizontal="center"/>
    </xf>
    <xf numFmtId="0" fontId="3" fillId="0" borderId="41" xfId="2" applyBorder="1" applyAlignment="1">
      <alignment horizontal="center" vertical="center"/>
    </xf>
    <xf numFmtId="10" fontId="5" fillId="4" borderId="42" xfId="2" applyNumberFormat="1" applyFont="1" applyFill="1" applyBorder="1" applyAlignment="1">
      <alignment horizontal="center"/>
    </xf>
    <xf numFmtId="0" fontId="3" fillId="0" borderId="0" xfId="2" applyBorder="1" applyAlignment="1">
      <alignment horizontal="center"/>
    </xf>
    <xf numFmtId="0" fontId="2" fillId="0" borderId="1"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3" fillId="0" borderId="29" xfId="2" applyFont="1" applyBorder="1" applyAlignment="1">
      <alignment horizontal="justify" vertical="top" wrapText="1"/>
    </xf>
    <xf numFmtId="0" fontId="3" fillId="0" borderId="36" xfId="2" applyBorder="1" applyAlignment="1">
      <alignment horizontal="center" vertical="center"/>
    </xf>
    <xf numFmtId="10" fontId="5" fillId="4" borderId="45" xfId="2" applyNumberFormat="1" applyFont="1" applyFill="1" applyBorder="1" applyAlignment="1">
      <alignment horizontal="center"/>
    </xf>
    <xf numFmtId="9" fontId="3" fillId="0" borderId="1" xfId="2" applyNumberFormat="1" applyFont="1" applyFill="1" applyBorder="1" applyAlignment="1">
      <alignment horizontal="justify" vertical="center" wrapText="1"/>
    </xf>
    <xf numFmtId="0" fontId="2" fillId="0" borderId="1"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2" fillId="0" borderId="5" xfId="2" applyFont="1" applyFill="1" applyBorder="1" applyAlignment="1">
      <alignment horizontal="center" vertical="center" wrapText="1"/>
    </xf>
    <xf numFmtId="9" fontId="3" fillId="4" borderId="1" xfId="2" applyNumberFormat="1" applyFont="1" applyFill="1" applyBorder="1" applyAlignment="1">
      <alignment horizontal="justify" vertical="justify" wrapText="1"/>
    </xf>
    <xf numFmtId="0" fontId="3" fillId="4" borderId="1" xfId="2" applyFont="1" applyFill="1" applyBorder="1" applyAlignment="1">
      <alignment horizontal="justify" vertical="justify" wrapText="1"/>
    </xf>
    <xf numFmtId="0" fontId="2" fillId="0" borderId="4" xfId="2" applyFont="1" applyFill="1" applyBorder="1" applyAlignment="1">
      <alignment vertical="center" wrapText="1"/>
    </xf>
    <xf numFmtId="0" fontId="3" fillId="0" borderId="1" xfId="2" applyBorder="1" applyAlignment="1">
      <alignment vertical="center"/>
    </xf>
    <xf numFmtId="0" fontId="3" fillId="0" borderId="1" xfId="2" applyFont="1" applyFill="1" applyBorder="1" applyAlignment="1">
      <alignment horizontal="left" vertical="center" wrapText="1"/>
    </xf>
    <xf numFmtId="9" fontId="3" fillId="0" borderId="1" xfId="2" applyNumberFormat="1"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4" borderId="1" xfId="2" applyFont="1" applyFill="1" applyBorder="1" applyAlignment="1">
      <alignment horizontal="justify" vertical="center" wrapText="1"/>
    </xf>
    <xf numFmtId="0" fontId="3" fillId="4" borderId="8" xfId="2" applyFont="1" applyFill="1" applyBorder="1" applyAlignment="1">
      <alignment horizontal="justify" vertical="center" wrapText="1"/>
    </xf>
    <xf numFmtId="0" fontId="3" fillId="4" borderId="1" xfId="2" applyFont="1" applyFill="1" applyBorder="1" applyAlignment="1" applyProtection="1">
      <alignment horizontal="justify" vertical="center" wrapText="1"/>
    </xf>
    <xf numFmtId="0" fontId="3" fillId="0" borderId="0" xfId="2" applyFont="1" applyFill="1" applyBorder="1"/>
    <xf numFmtId="0" fontId="3" fillId="0" borderId="0" xfId="0" applyFont="1"/>
    <xf numFmtId="0" fontId="7" fillId="0" borderId="1" xfId="0" applyFont="1" applyFill="1" applyBorder="1" applyAlignment="1">
      <alignment horizontal="center" vertical="center"/>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4" xfId="2" applyFont="1" applyBorder="1" applyAlignment="1">
      <alignment horizontal="left" vertical="center" wrapText="1"/>
    </xf>
    <xf numFmtId="0" fontId="2" fillId="0" borderId="6" xfId="2" applyFont="1" applyBorder="1" applyAlignment="1">
      <alignment horizontal="left" vertical="center" wrapText="1"/>
    </xf>
    <xf numFmtId="0" fontId="2" fillId="0" borderId="0" xfId="2" applyFont="1" applyBorder="1" applyAlignment="1">
      <alignment horizontal="left" vertical="center" wrapText="1"/>
    </xf>
    <xf numFmtId="0" fontId="2" fillId="0" borderId="7" xfId="2" applyFont="1" applyBorder="1" applyAlignment="1">
      <alignment horizontal="left" vertical="center" wrapText="1"/>
    </xf>
    <xf numFmtId="0" fontId="2" fillId="0" borderId="9" xfId="2" applyFont="1" applyBorder="1" applyAlignment="1">
      <alignment horizontal="left" vertical="center" wrapText="1"/>
    </xf>
    <xf numFmtId="0" fontId="2" fillId="0" borderId="10" xfId="2" applyFont="1" applyBorder="1" applyAlignment="1">
      <alignment horizontal="left" vertical="center" wrapText="1"/>
    </xf>
    <xf numFmtId="0" fontId="2" fillId="0" borderId="11" xfId="2" applyFont="1" applyBorder="1" applyAlignment="1">
      <alignment horizontal="left" vertical="center" wrapText="1"/>
    </xf>
    <xf numFmtId="0" fontId="2" fillId="2" borderId="5"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0" borderId="1" xfId="2" applyFont="1" applyFill="1" applyBorder="1" applyAlignment="1">
      <alignment horizontal="left" vertical="top"/>
    </xf>
    <xf numFmtId="0" fontId="2" fillId="3" borderId="1" xfId="2" applyFont="1" applyFill="1" applyBorder="1" applyAlignment="1">
      <alignment horizontal="center" vertical="center"/>
    </xf>
    <xf numFmtId="0" fontId="2" fillId="3" borderId="5" xfId="2" applyFont="1" applyFill="1" applyBorder="1" applyAlignment="1">
      <alignment horizontal="center" vertical="center"/>
    </xf>
    <xf numFmtId="0" fontId="2" fillId="3" borderId="1"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3" fillId="0" borderId="28" xfId="2" applyBorder="1" applyAlignment="1">
      <alignment horizontal="center" vertical="center"/>
    </xf>
    <xf numFmtId="0" fontId="3" fillId="0" borderId="31" xfId="2" applyBorder="1" applyAlignment="1">
      <alignment horizontal="center" vertical="center"/>
    </xf>
    <xf numFmtId="0" fontId="3" fillId="0" borderId="33" xfId="2" applyBorder="1" applyAlignment="1">
      <alignment horizontal="center" vertical="center"/>
    </xf>
    <xf numFmtId="0" fontId="3" fillId="0" borderId="28" xfId="2" applyBorder="1" applyAlignment="1">
      <alignment horizontal="center" vertical="center" wrapText="1"/>
    </xf>
    <xf numFmtId="0" fontId="3" fillId="0" borderId="31" xfId="2" applyBorder="1" applyAlignment="1">
      <alignment horizontal="center" vertical="center" wrapText="1"/>
    </xf>
    <xf numFmtId="0" fontId="3" fillId="0" borderId="33" xfId="2" applyBorder="1" applyAlignment="1">
      <alignment horizontal="center" vertical="center" wrapText="1"/>
    </xf>
    <xf numFmtId="0" fontId="2" fillId="0" borderId="1" xfId="2" applyFont="1" applyFill="1" applyBorder="1" applyAlignment="1">
      <alignment horizontal="center" vertical="center" wrapText="1"/>
    </xf>
    <xf numFmtId="0" fontId="3" fillId="0" borderId="28" xfId="2" applyFont="1" applyBorder="1" applyAlignment="1">
      <alignment horizontal="center" vertical="center"/>
    </xf>
    <xf numFmtId="0" fontId="3" fillId="0" borderId="31" xfId="2" applyFont="1" applyBorder="1" applyAlignment="1">
      <alignment horizontal="center" vertical="center"/>
    </xf>
    <xf numFmtId="0" fontId="3" fillId="0" borderId="33" xfId="2"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Fill="1" applyBorder="1" applyAlignment="1">
      <alignment horizontal="center"/>
    </xf>
    <xf numFmtId="0" fontId="2" fillId="0" borderId="24"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5" xfId="0" applyFont="1" applyFill="1" applyBorder="1" applyAlignment="1">
      <alignment horizontal="center" vertical="center"/>
    </xf>
    <xf numFmtId="0" fontId="3" fillId="0" borderId="1" xfId="2" applyBorder="1" applyAlignment="1">
      <alignment horizontal="center"/>
    </xf>
    <xf numFmtId="0" fontId="3" fillId="0" borderId="0" xfId="2" applyAlignment="1">
      <alignment horizontal="center"/>
    </xf>
    <xf numFmtId="0" fontId="3" fillId="0" borderId="10" xfId="2" applyBorder="1" applyAlignment="1">
      <alignment horizontal="center"/>
    </xf>
    <xf numFmtId="0" fontId="3" fillId="0" borderId="3" xfId="2" applyBorder="1" applyAlignment="1">
      <alignment horizontal="center"/>
    </xf>
    <xf numFmtId="0" fontId="7" fillId="0" borderId="1" xfId="0" applyFont="1" applyBorder="1" applyAlignment="1">
      <alignment horizontal="center" vertical="center" wrapText="1"/>
    </xf>
    <xf numFmtId="0" fontId="3" fillId="0" borderId="38" xfId="2" applyFont="1" applyBorder="1" applyAlignment="1">
      <alignment horizontal="center" vertical="center"/>
    </xf>
    <xf numFmtId="0" fontId="3" fillId="0" borderId="38" xfId="2" applyBorder="1" applyAlignment="1">
      <alignment horizontal="center" vertical="center"/>
    </xf>
    <xf numFmtId="0" fontId="3" fillId="0" borderId="0" xfId="2" applyBorder="1" applyAlignment="1">
      <alignment horizontal="center" vertical="center"/>
    </xf>
    <xf numFmtId="0" fontId="3" fillId="0" borderId="0" xfId="2" applyBorder="1" applyAlignment="1">
      <alignment horizontal="center" vertical="center" wrapText="1"/>
    </xf>
    <xf numFmtId="0" fontId="3" fillId="0" borderId="40" xfId="2" applyBorder="1" applyAlignment="1">
      <alignment horizontal="center" vertical="center" wrapText="1"/>
    </xf>
    <xf numFmtId="0" fontId="3" fillId="0" borderId="43" xfId="2" applyBorder="1" applyAlignment="1">
      <alignment horizontal="center" vertical="center" wrapText="1"/>
    </xf>
    <xf numFmtId="0" fontId="3" fillId="0" borderId="44" xfId="2" applyBorder="1" applyAlignment="1">
      <alignment horizontal="center" vertical="center" wrapText="1"/>
    </xf>
    <xf numFmtId="0" fontId="2" fillId="0" borderId="5" xfId="2"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26" xfId="2" applyFont="1" applyFill="1" applyBorder="1" applyAlignment="1">
      <alignment horizontal="center" vertical="center" wrapText="1"/>
    </xf>
    <xf numFmtId="0" fontId="3" fillId="0" borderId="40" xfId="2" applyBorder="1" applyAlignment="1">
      <alignment horizontal="center" vertical="center"/>
    </xf>
    <xf numFmtId="0" fontId="3" fillId="0" borderId="43" xfId="2" applyBorder="1" applyAlignment="1">
      <alignment horizontal="center" vertical="center"/>
    </xf>
    <xf numFmtId="0" fontId="3" fillId="0" borderId="44" xfId="2" applyBorder="1" applyAlignment="1">
      <alignment horizontal="center" vertical="center"/>
    </xf>
    <xf numFmtId="0" fontId="2" fillId="0" borderId="4"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11" xfId="2" applyFont="1" applyFill="1" applyBorder="1" applyAlignment="1">
      <alignment horizontal="center" vertical="center" wrapText="1"/>
    </xf>
    <xf numFmtId="0" fontId="2" fillId="0" borderId="2" xfId="2" applyFont="1" applyBorder="1" applyAlignment="1">
      <alignment horizontal="left" vertical="top" wrapText="1"/>
    </xf>
    <xf numFmtId="0" fontId="2" fillId="0" borderId="3" xfId="2" applyFont="1" applyBorder="1" applyAlignment="1">
      <alignment horizontal="left" vertical="top" wrapText="1"/>
    </xf>
    <xf numFmtId="0" fontId="2" fillId="0" borderId="4" xfId="2" applyFont="1" applyBorder="1" applyAlignment="1">
      <alignment horizontal="left" vertical="top" wrapText="1"/>
    </xf>
    <xf numFmtId="0" fontId="2" fillId="0" borderId="6" xfId="2" applyFont="1" applyBorder="1" applyAlignment="1">
      <alignment horizontal="left" vertical="top" wrapText="1"/>
    </xf>
    <xf numFmtId="0" fontId="2" fillId="0" borderId="0" xfId="2" applyFont="1" applyBorder="1" applyAlignment="1">
      <alignment horizontal="left" vertical="top" wrapText="1"/>
    </xf>
    <xf numFmtId="0" fontId="2" fillId="0" borderId="7" xfId="2" applyFont="1" applyBorder="1" applyAlignment="1">
      <alignment horizontal="left" vertical="top" wrapText="1"/>
    </xf>
    <xf numFmtId="0" fontId="2" fillId="0" borderId="9" xfId="2" applyFont="1" applyBorder="1" applyAlignment="1">
      <alignment horizontal="left" vertical="top" wrapText="1"/>
    </xf>
    <xf numFmtId="0" fontId="2" fillId="0" borderId="10" xfId="2" applyFont="1" applyBorder="1" applyAlignment="1">
      <alignment horizontal="left" vertical="top" wrapText="1"/>
    </xf>
    <xf numFmtId="0" fontId="2" fillId="0" borderId="11" xfId="2" applyFont="1" applyBorder="1" applyAlignment="1">
      <alignment horizontal="left" vertical="top" wrapText="1"/>
    </xf>
    <xf numFmtId="0" fontId="3" fillId="0" borderId="1" xfId="2" applyBorder="1" applyAlignment="1">
      <alignment horizontal="center" vertical="center"/>
    </xf>
    <xf numFmtId="0" fontId="3" fillId="0" borderId="1" xfId="2" applyBorder="1" applyAlignment="1">
      <alignment horizontal="center" vertical="center" wrapText="1"/>
    </xf>
    <xf numFmtId="0" fontId="3" fillId="0" borderId="1" xfId="2" applyFont="1" applyBorder="1" applyAlignment="1">
      <alignment horizontal="center" vertical="center"/>
    </xf>
    <xf numFmtId="0" fontId="3" fillId="0" borderId="5" xfId="2" applyFont="1" applyBorder="1" applyAlignment="1">
      <alignment horizontal="center" vertical="center"/>
    </xf>
    <xf numFmtId="0" fontId="3" fillId="0" borderId="8" xfId="2" applyFont="1" applyBorder="1" applyAlignment="1">
      <alignment horizontal="center" vertical="center"/>
    </xf>
    <xf numFmtId="0" fontId="3" fillId="0" borderId="26" xfId="2" applyFont="1" applyBorder="1" applyAlignment="1">
      <alignment horizontal="center" vertical="center"/>
    </xf>
    <xf numFmtId="0" fontId="3" fillId="0" borderId="5" xfId="2" applyBorder="1" applyAlignment="1">
      <alignment horizontal="center" vertical="center" wrapText="1"/>
    </xf>
    <xf numFmtId="0" fontId="3" fillId="0" borderId="8" xfId="2" applyBorder="1" applyAlignment="1">
      <alignment horizontal="center" vertical="center" wrapText="1"/>
    </xf>
    <xf numFmtId="0" fontId="3" fillId="0" borderId="26" xfId="2" applyBorder="1" applyAlignment="1">
      <alignment horizontal="center" vertical="center" wrapText="1"/>
    </xf>
    <xf numFmtId="14" fontId="15" fillId="0" borderId="24" xfId="2" applyNumberFormat="1" applyFont="1" applyFill="1" applyBorder="1" applyAlignment="1">
      <alignment horizontal="center" vertical="center"/>
    </xf>
    <xf numFmtId="14" fontId="15" fillId="0" borderId="20" xfId="2" applyNumberFormat="1" applyFont="1" applyFill="1" applyBorder="1" applyAlignment="1">
      <alignment horizontal="center" vertical="center"/>
    </xf>
    <xf numFmtId="14" fontId="15" fillId="0" borderId="25" xfId="2" applyNumberFormat="1" applyFont="1" applyFill="1" applyBorder="1" applyAlignment="1">
      <alignment horizontal="center" vertical="center"/>
    </xf>
    <xf numFmtId="0" fontId="4" fillId="0" borderId="1" xfId="2" applyFont="1" applyBorder="1" applyAlignment="1">
      <alignment horizontal="center" vertical="center"/>
    </xf>
    <xf numFmtId="0" fontId="15" fillId="0" borderId="1" xfId="2" applyFont="1" applyFill="1" applyBorder="1" applyAlignment="1">
      <alignment horizontal="center" vertical="center"/>
    </xf>
    <xf numFmtId="0" fontId="15" fillId="0" borderId="1" xfId="2" applyFont="1" applyFill="1" applyBorder="1" applyAlignment="1">
      <alignment horizontal="justify" vertical="top"/>
    </xf>
    <xf numFmtId="14" fontId="15" fillId="0" borderId="1" xfId="2" applyNumberFormat="1" applyFont="1" applyFill="1" applyBorder="1" applyAlignment="1">
      <alignment horizontal="center" vertical="center"/>
    </xf>
    <xf numFmtId="0" fontId="15" fillId="0" borderId="1" xfId="2" applyFont="1" applyBorder="1" applyAlignment="1">
      <alignment horizontal="left" wrapText="1"/>
    </xf>
    <xf numFmtId="0" fontId="15" fillId="0" borderId="24" xfId="2" applyFont="1" applyFill="1" applyBorder="1" applyAlignment="1">
      <alignment horizontal="center" vertical="center"/>
    </xf>
    <xf numFmtId="0" fontId="15" fillId="0" borderId="20" xfId="2" applyFont="1" applyFill="1" applyBorder="1" applyAlignment="1">
      <alignment horizontal="center" vertical="center"/>
    </xf>
    <xf numFmtId="0" fontId="15" fillId="0" borderId="25" xfId="2" applyFont="1" applyFill="1" applyBorder="1" applyAlignment="1">
      <alignment horizontal="center" vertical="center"/>
    </xf>
    <xf numFmtId="0" fontId="15" fillId="0" borderId="24" xfId="2" applyFont="1" applyFill="1" applyBorder="1" applyAlignment="1">
      <alignment horizontal="justify" vertical="top" wrapText="1"/>
    </xf>
    <xf numFmtId="0" fontId="15" fillId="0" borderId="20" xfId="2" applyFont="1" applyFill="1" applyBorder="1" applyAlignment="1">
      <alignment horizontal="justify" vertical="top"/>
    </xf>
    <xf numFmtId="0" fontId="15" fillId="0" borderId="25" xfId="2" applyFont="1" applyFill="1" applyBorder="1" applyAlignment="1">
      <alignment horizontal="justify" vertical="top"/>
    </xf>
    <xf numFmtId="0" fontId="15" fillId="3" borderId="1" xfId="2" applyFont="1" applyFill="1" applyBorder="1" applyAlignment="1">
      <alignment horizontal="center"/>
    </xf>
    <xf numFmtId="0" fontId="3" fillId="0" borderId="24" xfId="2" applyBorder="1" applyAlignment="1">
      <alignment horizontal="center"/>
    </xf>
    <xf numFmtId="0" fontId="3" fillId="0" borderId="25" xfId="2" applyBorder="1" applyAlignment="1">
      <alignment horizontal="center"/>
    </xf>
    <xf numFmtId="0" fontId="14" fillId="0" borderId="24" xfId="2" applyFont="1" applyBorder="1" applyAlignment="1">
      <alignment horizontal="center"/>
    </xf>
    <xf numFmtId="0" fontId="14" fillId="0" borderId="25" xfId="2" applyFont="1" applyBorder="1" applyAlignment="1">
      <alignment horizontal="center"/>
    </xf>
    <xf numFmtId="0" fontId="4" fillId="0" borderId="24" xfId="2" applyFont="1" applyBorder="1" applyAlignment="1">
      <alignment horizontal="center" vertical="center" wrapText="1"/>
    </xf>
    <xf numFmtId="0" fontId="4" fillId="0" borderId="20" xfId="2" applyFont="1" applyBorder="1" applyAlignment="1">
      <alignment horizontal="center" vertical="center"/>
    </xf>
    <xf numFmtId="0" fontId="4" fillId="0" borderId="25" xfId="2" applyFont="1" applyBorder="1" applyAlignment="1">
      <alignment horizontal="center" vertical="center"/>
    </xf>
    <xf numFmtId="0" fontId="7" fillId="0" borderId="24" xfId="2" applyFont="1" applyBorder="1" applyAlignment="1">
      <alignment horizontal="center" wrapText="1"/>
    </xf>
    <xf numFmtId="0" fontId="7" fillId="0" borderId="25" xfId="2" applyFont="1" applyBorder="1" applyAlignment="1">
      <alignment horizontal="center" wrapText="1"/>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8" fillId="0" borderId="24" xfId="2" applyFont="1" applyBorder="1" applyAlignment="1">
      <alignment horizontal="center" vertical="center"/>
    </xf>
    <xf numFmtId="0" fontId="18" fillId="0" borderId="25" xfId="2" applyFont="1"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3" fillId="0" borderId="5" xfId="2" applyBorder="1" applyAlignment="1">
      <alignment horizontal="center"/>
    </xf>
    <xf numFmtId="0" fontId="4" fillId="0" borderId="26" xfId="2" applyFont="1" applyBorder="1" applyAlignment="1">
      <alignment horizontal="center"/>
    </xf>
    <xf numFmtId="0" fontId="4" fillId="0" borderId="0" xfId="2" applyFont="1" applyBorder="1" applyAlignment="1">
      <alignment horizontal="center" vertical="center" wrapText="1"/>
    </xf>
    <xf numFmtId="0" fontId="15" fillId="0" borderId="0" xfId="2" applyFont="1" applyBorder="1" applyAlignment="1">
      <alignment horizontal="center"/>
    </xf>
    <xf numFmtId="0" fontId="4" fillId="0" borderId="0" xfId="2" applyFont="1" applyBorder="1" applyAlignment="1">
      <alignment horizontal="left" vertical="center" wrapText="1"/>
    </xf>
    <xf numFmtId="0" fontId="15" fillId="0" borderId="0" xfId="2" applyFont="1" applyBorder="1" applyAlignment="1">
      <alignment horizontal="left" vertical="center"/>
    </xf>
    <xf numFmtId="0" fontId="4" fillId="0" borderId="0" xfId="2" applyFont="1" applyBorder="1" applyAlignment="1">
      <alignment horizontal="left" vertical="center"/>
    </xf>
    <xf numFmtId="0" fontId="15" fillId="0" borderId="0" xfId="2" applyFont="1" applyBorder="1" applyAlignment="1">
      <alignment horizontal="justify" vertical="center" wrapText="1"/>
    </xf>
    <xf numFmtId="0" fontId="4" fillId="0" borderId="0" xfId="2" applyFont="1" applyBorder="1" applyAlignment="1">
      <alignment horizontal="center"/>
    </xf>
    <xf numFmtId="0" fontId="16" fillId="0" borderId="0" xfId="2" applyFont="1" applyBorder="1" applyAlignment="1">
      <alignment horizontal="center" vertical="center"/>
    </xf>
    <xf numFmtId="0" fontId="15" fillId="0" borderId="0" xfId="2" applyFont="1" applyBorder="1" applyAlignment="1">
      <alignment horizontal="justify" vertical="top"/>
    </xf>
    <xf numFmtId="0" fontId="15" fillId="0" borderId="0" xfId="2" applyFont="1" applyBorder="1" applyAlignment="1">
      <alignment horizontal="justify" vertical="top" wrapText="1"/>
    </xf>
    <xf numFmtId="0" fontId="4" fillId="0" borderId="0" xfId="2" applyFont="1" applyFill="1" applyBorder="1" applyAlignment="1">
      <alignment horizontal="left" vertical="center" wrapText="1"/>
    </xf>
    <xf numFmtId="0" fontId="15" fillId="0" borderId="0" xfId="2" applyFont="1" applyBorder="1" applyAlignment="1">
      <alignment horizontal="left" vertical="top" wrapText="1"/>
    </xf>
    <xf numFmtId="0" fontId="4" fillId="0" borderId="0" xfId="2" applyFont="1" applyBorder="1" applyAlignment="1">
      <alignment horizontal="left" vertical="top" wrapText="1"/>
    </xf>
    <xf numFmtId="0" fontId="17" fillId="0" borderId="0" xfId="2" applyFont="1" applyBorder="1" applyAlignment="1">
      <alignment horizontal="center" vertical="center" wrapText="1"/>
    </xf>
    <xf numFmtId="0" fontId="3" fillId="0" borderId="0" xfId="2" applyFont="1" applyBorder="1" applyAlignment="1">
      <alignment horizontal="center" vertical="center" wrapText="1"/>
    </xf>
    <xf numFmtId="0" fontId="2" fillId="0" borderId="1" xfId="0" applyFont="1" applyBorder="1" applyAlignment="1">
      <alignment horizontal="center" vertical="center" wrapText="1"/>
    </xf>
  </cellXfs>
  <cellStyles count="5">
    <cellStyle name="Excel Built-in Normal" xfId="3"/>
    <cellStyle name="Normal" xfId="0" builtinId="0"/>
    <cellStyle name="Normal 2" xfId="2"/>
    <cellStyle name="Normal 3" xfId="4"/>
    <cellStyle name="Porcentaje" xfId="1" builtinId="5"/>
  </cellStyles>
  <dxfs count="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Auditoria_HCL_adherencia_guias!$D$44:$D$49</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Auditoria_HCL_adherencia_guias!$E$44:$E$49</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46596096"/>
        <c:axId val="246475584"/>
      </c:barChart>
      <c:catAx>
        <c:axId val="246596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46475584"/>
        <c:crosses val="autoZero"/>
        <c:auto val="1"/>
        <c:lblAlgn val="ctr"/>
        <c:lblOffset val="100"/>
        <c:noMultiLvlLbl val="0"/>
      </c:catAx>
      <c:valAx>
        <c:axId val="2464755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46596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 - manual'!$D$49:$D$54</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 - manual'!$E$49:$E$54</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57722880"/>
        <c:axId val="258064960"/>
      </c:barChart>
      <c:catAx>
        <c:axId val="2577228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58064960"/>
        <c:crosses val="autoZero"/>
        <c:auto val="1"/>
        <c:lblAlgn val="ctr"/>
        <c:lblOffset val="100"/>
        <c:noMultiLvlLbl val="0"/>
      </c:catAx>
      <c:valAx>
        <c:axId val="2580649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772288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HCL-software'!$D$44:$D$49</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HCL-software'!$E$44:$E$49</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46599168"/>
        <c:axId val="246479616"/>
      </c:barChart>
      <c:catAx>
        <c:axId val="246599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46479616"/>
        <c:crosses val="autoZero"/>
        <c:auto val="1"/>
        <c:lblAlgn val="ctr"/>
        <c:lblOffset val="100"/>
        <c:noMultiLvlLbl val="0"/>
      </c:catAx>
      <c:valAx>
        <c:axId val="2464796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465991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HCL-detec tem adul ma'!$D$51:$D$56</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HCL-detec tem adul ma'!$E$51:$E$56</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55674368"/>
        <c:axId val="255814464"/>
      </c:barChart>
      <c:catAx>
        <c:axId val="255674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55814464"/>
        <c:crosses val="autoZero"/>
        <c:auto val="1"/>
        <c:lblAlgn val="ctr"/>
        <c:lblOffset val="100"/>
        <c:noMultiLvlLbl val="0"/>
      </c:catAx>
      <c:valAx>
        <c:axId val="2558144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56743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HCL-control del joven'!$D$51:$D$56</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HCL-control del joven'!$E$51:$E$56</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57033728"/>
        <c:axId val="255818496"/>
      </c:barChart>
      <c:catAx>
        <c:axId val="257033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55818496"/>
        <c:crosses val="autoZero"/>
        <c:auto val="1"/>
        <c:lblAlgn val="ctr"/>
        <c:lblOffset val="100"/>
        <c:noMultiLvlLbl val="0"/>
      </c:catAx>
      <c:valAx>
        <c:axId val="255818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70337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 VIH'!$D$51:$D$56</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 VIH'!$E$51:$E$56</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172460032"/>
        <c:axId val="256904576"/>
      </c:barChart>
      <c:catAx>
        <c:axId val="172460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56904576"/>
        <c:crosses val="autoZero"/>
        <c:auto val="1"/>
        <c:lblAlgn val="ctr"/>
        <c:lblOffset val="100"/>
        <c:noMultiLvlLbl val="0"/>
      </c:catAx>
      <c:valAx>
        <c:axId val="2569045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724600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 control prenatal'!$D$55:$D$60</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 control prenatal'!$E$55:$E$60</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56742400"/>
        <c:axId val="256908608"/>
      </c:barChart>
      <c:catAx>
        <c:axId val="256742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56908608"/>
        <c:crosses val="autoZero"/>
        <c:auto val="1"/>
        <c:lblAlgn val="ctr"/>
        <c:lblOffset val="100"/>
        <c:noMultiLvlLbl val="0"/>
      </c:catAx>
      <c:valAx>
        <c:axId val="256908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67424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 - crecim y desarr'!$D$51:$D$56</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 - crecim y desarr'!$E$51:$E$56</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57167360"/>
        <c:axId val="257502592"/>
      </c:barChart>
      <c:catAx>
        <c:axId val="257167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57502592"/>
        <c:crosses val="autoZero"/>
        <c:auto val="1"/>
        <c:lblAlgn val="ctr"/>
        <c:lblOffset val="100"/>
        <c:noMultiLvlLbl val="0"/>
      </c:catAx>
      <c:valAx>
        <c:axId val="2575025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71673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 dengue'!$D$62:$D$67</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 dengue'!$E$62:$E$67</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56743424"/>
        <c:axId val="257532480"/>
      </c:barChart>
      <c:catAx>
        <c:axId val="256743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57532480"/>
        <c:crosses val="autoZero"/>
        <c:auto val="1"/>
        <c:lblAlgn val="ctr"/>
        <c:lblOffset val="100"/>
        <c:noMultiLvlLbl val="0"/>
      </c:catAx>
      <c:valAx>
        <c:axId val="2575324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67434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Criterios</a:t>
            </a:r>
          </a:p>
        </c:rich>
      </c:tx>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'Auditoria HCL - RCV'!$D$57:$D$62</c:f>
              <c:strCache>
                <c:ptCount val="6"/>
                <c:pt idx="0">
                  <c:v>Anamnesis </c:v>
                </c:pt>
                <c:pt idx="1">
                  <c:v>Examen físico </c:v>
                </c:pt>
                <c:pt idx="2">
                  <c:v>Diagnostico </c:v>
                </c:pt>
                <c:pt idx="3">
                  <c:v>Plan Terapéutico </c:v>
                </c:pt>
                <c:pt idx="4">
                  <c:v>Integralidad y secuencia </c:v>
                </c:pt>
                <c:pt idx="5">
                  <c:v>Adherencia a la GPC (Guías de prácticas clínicas), protocolos o procedimientos </c:v>
                </c:pt>
              </c:strCache>
            </c:strRef>
          </c:cat>
          <c:val>
            <c:numRef>
              <c:f>'Auditoria HCL - RCV'!$E$57:$E$62</c:f>
              <c:numCache>
                <c:formatCode>0%</c:formatCode>
                <c:ptCount val="6"/>
                <c:pt idx="0">
                  <c:v>0</c:v>
                </c:pt>
                <c:pt idx="1">
                  <c:v>0</c:v>
                </c:pt>
                <c:pt idx="2" formatCode="0.00%">
                  <c:v>0</c:v>
                </c:pt>
                <c:pt idx="3">
                  <c:v>0</c:v>
                </c:pt>
                <c:pt idx="4">
                  <c:v>0</c:v>
                </c:pt>
                <c:pt idx="5">
                  <c:v>0</c:v>
                </c:pt>
              </c:numCache>
            </c:numRef>
          </c:val>
        </c:ser>
        <c:dLbls>
          <c:showLegendKey val="0"/>
          <c:showVal val="0"/>
          <c:showCatName val="0"/>
          <c:showSerName val="0"/>
          <c:showPercent val="0"/>
          <c:showBubbleSize val="0"/>
        </c:dLbls>
        <c:gapWidth val="182"/>
        <c:axId val="257720832"/>
        <c:axId val="257536512"/>
      </c:barChart>
      <c:catAx>
        <c:axId val="257720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257536512"/>
        <c:crosses val="autoZero"/>
        <c:auto val="1"/>
        <c:lblAlgn val="ctr"/>
        <c:lblOffset val="100"/>
        <c:noMultiLvlLbl val="0"/>
      </c:catAx>
      <c:valAx>
        <c:axId val="2575365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77208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0.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2.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3.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4.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5.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6.xml"/><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7.xml"/><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8.xml"/><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9.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592931</xdr:colOff>
      <xdr:row>43</xdr:row>
      <xdr:rowOff>414338</xdr:rowOff>
    </xdr:from>
    <xdr:to>
      <xdr:col>9</xdr:col>
      <xdr:colOff>878681</xdr:colOff>
      <xdr:row>50</xdr:row>
      <xdr:rowOff>61912</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0029"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97322" y="81642"/>
          <a:ext cx="1170214"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85</xdr:row>
      <xdr:rowOff>190500</xdr:rowOff>
    </xdr:from>
    <xdr:to>
      <xdr:col>15</xdr:col>
      <xdr:colOff>393425</xdr:colOff>
      <xdr:row>85</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80575" y="24765000"/>
          <a:ext cx="15630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592931</xdr:colOff>
      <xdr:row>47</xdr:row>
      <xdr:rowOff>68037</xdr:rowOff>
    </xdr:from>
    <xdr:to>
      <xdr:col>9</xdr:col>
      <xdr:colOff>878681</xdr:colOff>
      <xdr:row>54</xdr:row>
      <xdr:rowOff>1</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2750"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95</xdr:row>
      <xdr:rowOff>190500</xdr:rowOff>
    </xdr:from>
    <xdr:to>
      <xdr:col>15</xdr:col>
      <xdr:colOff>393425</xdr:colOff>
      <xdr:row>95</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27336750"/>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219074</xdr:colOff>
      <xdr:row>0</xdr:row>
      <xdr:rowOff>104775</xdr:rowOff>
    </xdr:from>
    <xdr:to>
      <xdr:col>1</xdr:col>
      <xdr:colOff>419100</xdr:colOff>
      <xdr:row>0</xdr:row>
      <xdr:rowOff>704850</xdr:rowOff>
    </xdr:to>
    <xdr:pic>
      <xdr:nvPicPr>
        <xdr:cNvPr id="2" name="Imagen 2" descr="WhatsApp Image 2021-05-18 at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23" t="20491" r="14635" b="21312"/>
        <a:stretch>
          <a:fillRect/>
        </a:stretch>
      </xdr:blipFill>
      <xdr:spPr bwMode="auto">
        <a:xfrm>
          <a:off x="219074" y="752475"/>
          <a:ext cx="96202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323850</xdr:colOff>
      <xdr:row>0</xdr:row>
      <xdr:rowOff>38100</xdr:rowOff>
    </xdr:from>
    <xdr:to>
      <xdr:col>11</xdr:col>
      <xdr:colOff>476249</xdr:colOff>
      <xdr:row>0</xdr:row>
      <xdr:rowOff>774832</xdr:rowOff>
    </xdr:to>
    <xdr:pic>
      <xdr:nvPicPr>
        <xdr:cNvPr id="3" name="2 Imagen" descr="LOGO MIPG_Mesa de trabajo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43850" y="685800"/>
          <a:ext cx="914399" cy="736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391920</xdr:colOff>
      <xdr:row>41</xdr:row>
      <xdr:rowOff>102685</xdr:rowOff>
    </xdr:from>
    <xdr:to>
      <xdr:col>10</xdr:col>
      <xdr:colOff>232318</xdr:colOff>
      <xdr:row>41</xdr:row>
      <xdr:rowOff>550360</xdr:rowOff>
    </xdr:to>
    <xdr:pic>
      <xdr:nvPicPr>
        <xdr:cNvPr id="4" name="3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8566" y="19408234"/>
          <a:ext cx="674021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592931</xdr:colOff>
      <xdr:row>43</xdr:row>
      <xdr:rowOff>414338</xdr:rowOff>
    </xdr:from>
    <xdr:to>
      <xdr:col>9</xdr:col>
      <xdr:colOff>878681</xdr:colOff>
      <xdr:row>50</xdr:row>
      <xdr:rowOff>61912</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2750"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85</xdr:row>
      <xdr:rowOff>190500</xdr:rowOff>
    </xdr:from>
    <xdr:to>
      <xdr:col>15</xdr:col>
      <xdr:colOff>393425</xdr:colOff>
      <xdr:row>85</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24517350"/>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592931</xdr:colOff>
      <xdr:row>50</xdr:row>
      <xdr:rowOff>414338</xdr:rowOff>
    </xdr:from>
    <xdr:to>
      <xdr:col>9</xdr:col>
      <xdr:colOff>878681</xdr:colOff>
      <xdr:row>57</xdr:row>
      <xdr:rowOff>61912</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932887</xdr:colOff>
      <xdr:row>0</xdr:row>
      <xdr:rowOff>145158</xdr:rowOff>
    </xdr:from>
    <xdr:to>
      <xdr:col>1</xdr:col>
      <xdr:colOff>1185487</xdr:colOff>
      <xdr:row>0</xdr:row>
      <xdr:rowOff>1024518</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932887" y="145158"/>
          <a:ext cx="1449033"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99</xdr:row>
      <xdr:rowOff>190500</xdr:rowOff>
    </xdr:from>
    <xdr:to>
      <xdr:col>15</xdr:col>
      <xdr:colOff>393425</xdr:colOff>
      <xdr:row>99</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24517350"/>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592931</xdr:colOff>
      <xdr:row>50</xdr:row>
      <xdr:rowOff>414338</xdr:rowOff>
    </xdr:from>
    <xdr:to>
      <xdr:col>9</xdr:col>
      <xdr:colOff>878681</xdr:colOff>
      <xdr:row>57</xdr:row>
      <xdr:rowOff>61912</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2750"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99</xdr:row>
      <xdr:rowOff>190500</xdr:rowOff>
    </xdr:from>
    <xdr:to>
      <xdr:col>15</xdr:col>
      <xdr:colOff>393425</xdr:colOff>
      <xdr:row>99</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29698950"/>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592931</xdr:colOff>
      <xdr:row>50</xdr:row>
      <xdr:rowOff>414338</xdr:rowOff>
    </xdr:from>
    <xdr:to>
      <xdr:col>9</xdr:col>
      <xdr:colOff>878681</xdr:colOff>
      <xdr:row>57</xdr:row>
      <xdr:rowOff>61912</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2750"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99</xdr:row>
      <xdr:rowOff>190500</xdr:rowOff>
    </xdr:from>
    <xdr:to>
      <xdr:col>15</xdr:col>
      <xdr:colOff>393425</xdr:colOff>
      <xdr:row>99</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29051250"/>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592931</xdr:colOff>
      <xdr:row>54</xdr:row>
      <xdr:rowOff>414338</xdr:rowOff>
    </xdr:from>
    <xdr:to>
      <xdr:col>9</xdr:col>
      <xdr:colOff>878681</xdr:colOff>
      <xdr:row>61</xdr:row>
      <xdr:rowOff>61912</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2750"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107</xdr:row>
      <xdr:rowOff>190500</xdr:rowOff>
    </xdr:from>
    <xdr:to>
      <xdr:col>15</xdr:col>
      <xdr:colOff>393425</xdr:colOff>
      <xdr:row>107</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29908500"/>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592931</xdr:colOff>
      <xdr:row>49</xdr:row>
      <xdr:rowOff>68037</xdr:rowOff>
    </xdr:from>
    <xdr:to>
      <xdr:col>9</xdr:col>
      <xdr:colOff>878681</xdr:colOff>
      <xdr:row>56</xdr:row>
      <xdr:rowOff>1</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2750"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97</xdr:row>
      <xdr:rowOff>190500</xdr:rowOff>
    </xdr:from>
    <xdr:to>
      <xdr:col>15</xdr:col>
      <xdr:colOff>393425</xdr:colOff>
      <xdr:row>97</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29908500"/>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592931</xdr:colOff>
      <xdr:row>61</xdr:row>
      <xdr:rowOff>414338</xdr:rowOff>
    </xdr:from>
    <xdr:to>
      <xdr:col>9</xdr:col>
      <xdr:colOff>878681</xdr:colOff>
      <xdr:row>68</xdr:row>
      <xdr:rowOff>61912</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2750"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121</xdr:row>
      <xdr:rowOff>190500</xdr:rowOff>
    </xdr:from>
    <xdr:to>
      <xdr:col>15</xdr:col>
      <xdr:colOff>393425</xdr:colOff>
      <xdr:row>121</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32565975"/>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592931</xdr:colOff>
      <xdr:row>56</xdr:row>
      <xdr:rowOff>414338</xdr:rowOff>
    </xdr:from>
    <xdr:to>
      <xdr:col>9</xdr:col>
      <xdr:colOff>878681</xdr:colOff>
      <xdr:row>63</xdr:row>
      <xdr:rowOff>61912</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747033</xdr:colOff>
      <xdr:row>0</xdr:row>
      <xdr:rowOff>168390</xdr:rowOff>
    </xdr:from>
    <xdr:to>
      <xdr:col>1</xdr:col>
      <xdr:colOff>999633</xdr:colOff>
      <xdr:row>0</xdr:row>
      <xdr:rowOff>1047750</xdr:rowOff>
    </xdr:to>
    <xdr:pic>
      <xdr:nvPicPr>
        <xdr:cNvPr id="3"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47033" y="168390"/>
          <a:ext cx="1452750" cy="87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938893</xdr:colOff>
      <xdr:row>0</xdr:row>
      <xdr:rowOff>81642</xdr:rowOff>
    </xdr:from>
    <xdr:to>
      <xdr:col>22</xdr:col>
      <xdr:colOff>68036</xdr:colOff>
      <xdr:row>0</xdr:row>
      <xdr:rowOff>1023193</xdr:rowOff>
    </xdr:to>
    <xdr:pic>
      <xdr:nvPicPr>
        <xdr:cNvPr id="4" name="2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33368" y="81642"/>
          <a:ext cx="1167493" cy="94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688975</xdr:colOff>
      <xdr:row>111</xdr:row>
      <xdr:rowOff>190500</xdr:rowOff>
    </xdr:from>
    <xdr:to>
      <xdr:col>15</xdr:col>
      <xdr:colOff>393425</xdr:colOff>
      <xdr:row>111</xdr:row>
      <xdr:rowOff>1028700</xdr:rowOff>
    </xdr:to>
    <xdr:pic>
      <xdr:nvPicPr>
        <xdr:cNvPr id="5" name="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71050" y="36556950"/>
          <a:ext cx="15525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tabSelected="1" view="pageBreakPreview" zoomScale="82" zoomScaleNormal="70" zoomScaleSheetLayoutView="82" workbookViewId="0">
      <selection activeCell="A6" sqref="A6:C6"/>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customWidth="1"/>
    <col min="25" max="16384" width="11.42578125" style="1"/>
  </cols>
  <sheetData>
    <row r="1" spans="1:24" ht="89.25" customHeight="1">
      <c r="A1" s="139"/>
      <c r="B1" s="139"/>
      <c r="C1" s="139"/>
      <c r="D1" s="138" t="s">
        <v>100</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253</v>
      </c>
      <c r="B2" s="108"/>
      <c r="C2" s="108"/>
      <c r="D2" s="147" t="s">
        <v>260</v>
      </c>
      <c r="E2" s="147"/>
      <c r="F2" s="147"/>
      <c r="G2" s="147"/>
      <c r="H2" s="147"/>
      <c r="I2" s="147" t="s">
        <v>255</v>
      </c>
      <c r="J2" s="147"/>
      <c r="K2" s="147"/>
      <c r="L2" s="147"/>
      <c r="M2" s="147"/>
      <c r="N2" s="147"/>
      <c r="O2" s="147"/>
      <c r="P2" s="147"/>
      <c r="Q2" s="147"/>
      <c r="R2" s="147"/>
      <c r="S2" s="229" t="s">
        <v>244</v>
      </c>
      <c r="T2" s="229"/>
      <c r="U2" s="147" t="s">
        <v>270</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09" t="s">
        <v>1</v>
      </c>
      <c r="E4" s="110"/>
      <c r="F4" s="110"/>
      <c r="G4" s="110"/>
      <c r="H4" s="110"/>
      <c r="I4" s="110"/>
      <c r="J4" s="110"/>
      <c r="K4" s="110"/>
      <c r="L4" s="110"/>
      <c r="M4" s="110"/>
      <c r="N4" s="110"/>
      <c r="O4" s="110"/>
      <c r="P4" s="110"/>
      <c r="Q4" s="110"/>
      <c r="R4" s="110"/>
      <c r="S4" s="110"/>
      <c r="T4" s="111"/>
      <c r="U4" s="118" t="s">
        <v>2</v>
      </c>
      <c r="V4" s="118" t="s">
        <v>3</v>
      </c>
      <c r="W4" s="118" t="s">
        <v>24</v>
      </c>
    </row>
    <row r="5" spans="1:24" ht="20.25" customHeight="1">
      <c r="A5" s="120" t="s">
        <v>4</v>
      </c>
      <c r="B5" s="120"/>
      <c r="C5" s="120"/>
      <c r="D5" s="112"/>
      <c r="E5" s="113"/>
      <c r="F5" s="113"/>
      <c r="G5" s="113"/>
      <c r="H5" s="113"/>
      <c r="I5" s="113"/>
      <c r="J5" s="113"/>
      <c r="K5" s="113"/>
      <c r="L5" s="113"/>
      <c r="M5" s="113"/>
      <c r="N5" s="113"/>
      <c r="O5" s="113"/>
      <c r="P5" s="113"/>
      <c r="Q5" s="113"/>
      <c r="R5" s="113"/>
      <c r="S5" s="113"/>
      <c r="T5" s="114"/>
      <c r="U5" s="119"/>
      <c r="V5" s="119"/>
      <c r="W5" s="119"/>
    </row>
    <row r="6" spans="1:24" ht="20.25" customHeight="1">
      <c r="A6" s="120" t="s">
        <v>5</v>
      </c>
      <c r="B6" s="120"/>
      <c r="C6" s="120"/>
      <c r="D6" s="115"/>
      <c r="E6" s="116"/>
      <c r="F6" s="116"/>
      <c r="G6" s="116"/>
      <c r="H6" s="116"/>
      <c r="I6" s="116"/>
      <c r="J6" s="116"/>
      <c r="K6" s="116"/>
      <c r="L6" s="116"/>
      <c r="M6" s="116"/>
      <c r="N6" s="116"/>
      <c r="O6" s="116"/>
      <c r="P6" s="116"/>
      <c r="Q6" s="116"/>
      <c r="R6" s="116"/>
      <c r="S6" s="116"/>
      <c r="T6" s="117"/>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62"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34" t="s">
        <v>8</v>
      </c>
      <c r="B11" s="134">
        <f>COUNTIF(E11:T15,"cumple")</f>
        <v>0</v>
      </c>
      <c r="C11" s="11">
        <v>1</v>
      </c>
      <c r="D11" s="12" t="s">
        <v>30</v>
      </c>
      <c r="E11" s="34"/>
      <c r="F11" s="34"/>
      <c r="G11" s="34"/>
      <c r="H11" s="34"/>
      <c r="I11" s="34"/>
      <c r="J11" s="34"/>
      <c r="K11" s="34"/>
      <c r="L11" s="34"/>
      <c r="M11" s="34"/>
      <c r="N11" s="34"/>
      <c r="O11" s="34"/>
      <c r="P11" s="34"/>
      <c r="Q11" s="34"/>
      <c r="R11" s="34"/>
      <c r="S11" s="34"/>
      <c r="T11" s="34"/>
      <c r="U11" s="35">
        <f t="shared" ref="U11:U32" si="0">COUNTIF(E11:T11,"CUMPLE")</f>
        <v>0</v>
      </c>
      <c r="V11" s="36">
        <f t="shared" ref="V11:V32" si="1">COUNTIF(E11:T11,"CUMPLE")+COUNTIF(E11:T11,"NO CUMPLE")</f>
        <v>0</v>
      </c>
      <c r="W11" s="37" t="e">
        <f t="shared" ref="W11:W32" si="2">U11/V11</f>
        <v>#DIV/0!</v>
      </c>
    </row>
    <row r="12" spans="1:24" ht="29.25" customHeight="1">
      <c r="A12" s="134"/>
      <c r="B12" s="134"/>
      <c r="C12" s="11">
        <f>C11+1</f>
        <v>2</v>
      </c>
      <c r="D12" s="12" t="s">
        <v>31</v>
      </c>
      <c r="E12" s="34"/>
      <c r="F12" s="34"/>
      <c r="G12" s="34"/>
      <c r="H12" s="34"/>
      <c r="I12" s="34"/>
      <c r="J12" s="34"/>
      <c r="K12" s="34"/>
      <c r="L12" s="34"/>
      <c r="M12" s="34"/>
      <c r="N12" s="34"/>
      <c r="O12" s="34"/>
      <c r="P12" s="34"/>
      <c r="Q12" s="34"/>
      <c r="R12" s="34"/>
      <c r="S12" s="34"/>
      <c r="T12" s="34"/>
      <c r="U12" s="35">
        <f t="shared" si="0"/>
        <v>0</v>
      </c>
      <c r="V12" s="36">
        <f t="shared" si="1"/>
        <v>0</v>
      </c>
      <c r="W12" s="37" t="e">
        <f t="shared" si="2"/>
        <v>#DIV/0!</v>
      </c>
    </row>
    <row r="13" spans="1:24" ht="29.25" customHeight="1">
      <c r="A13" s="134"/>
      <c r="B13" s="134">
        <f>(COUNTIF(E11:T15,"cumple")+COUNTIF(E11:T15,"no cumple"))</f>
        <v>0</v>
      </c>
      <c r="C13" s="11">
        <f t="shared" ref="C13:C32" si="3">C12+1</f>
        <v>3</v>
      </c>
      <c r="D13" s="13" t="s">
        <v>32</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34"/>
      <c r="B14" s="134"/>
      <c r="C14" s="11">
        <f t="shared" si="3"/>
        <v>4</v>
      </c>
      <c r="D14" s="13" t="s">
        <v>33</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34"/>
      <c r="B15" s="14" t="e">
        <f>B11/B13</f>
        <v>#DIV/0!</v>
      </c>
      <c r="C15" s="11">
        <f t="shared" si="3"/>
        <v>5</v>
      </c>
      <c r="D15" s="12" t="s">
        <v>34</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34" t="s">
        <v>9</v>
      </c>
      <c r="B16" s="15">
        <f>COUNTIF(E16:T18,"cumple")</f>
        <v>0</v>
      </c>
      <c r="C16" s="11">
        <f>C15+1</f>
        <v>6</v>
      </c>
      <c r="D16" s="12" t="s">
        <v>35</v>
      </c>
      <c r="E16" s="34"/>
      <c r="F16" s="34"/>
      <c r="G16" s="34"/>
      <c r="H16" s="34"/>
      <c r="I16" s="34"/>
      <c r="J16" s="34"/>
      <c r="K16" s="34"/>
      <c r="L16" s="34"/>
      <c r="M16" s="34"/>
      <c r="N16" s="34"/>
      <c r="O16" s="34"/>
      <c r="P16" s="34"/>
      <c r="Q16" s="34"/>
      <c r="R16" s="34"/>
      <c r="S16" s="34"/>
      <c r="T16" s="34"/>
      <c r="U16" s="35">
        <f t="shared" si="0"/>
        <v>0</v>
      </c>
      <c r="V16" s="36">
        <f t="shared" si="1"/>
        <v>0</v>
      </c>
      <c r="W16" s="37" t="e">
        <f t="shared" si="2"/>
        <v>#DIV/0!</v>
      </c>
    </row>
    <row r="17" spans="1:23" ht="29.25" customHeight="1">
      <c r="A17" s="134"/>
      <c r="B17" s="15">
        <f>(COUNTIF(E16:T18,"cumple")+COUNTIF(E16:T18,"no cumple"))</f>
        <v>0</v>
      </c>
      <c r="C17" s="11">
        <f>C16+1</f>
        <v>7</v>
      </c>
      <c r="D17" s="12" t="s">
        <v>36</v>
      </c>
      <c r="E17" s="34"/>
      <c r="F17" s="34"/>
      <c r="G17" s="34"/>
      <c r="H17" s="34"/>
      <c r="I17" s="34"/>
      <c r="J17" s="34"/>
      <c r="K17" s="34"/>
      <c r="L17" s="34"/>
      <c r="M17" s="34"/>
      <c r="N17" s="34"/>
      <c r="O17" s="34"/>
      <c r="P17" s="34"/>
      <c r="Q17" s="34"/>
      <c r="R17" s="34"/>
      <c r="S17" s="34"/>
      <c r="T17" s="34"/>
      <c r="U17" s="35">
        <f t="shared" si="0"/>
        <v>0</v>
      </c>
      <c r="V17" s="36">
        <f t="shared" si="1"/>
        <v>0</v>
      </c>
      <c r="W17" s="37" t="e">
        <f t="shared" si="2"/>
        <v>#DIV/0!</v>
      </c>
    </row>
    <row r="18" spans="1:23" ht="29.25" customHeight="1">
      <c r="A18" s="134"/>
      <c r="B18" s="14" t="e">
        <f>B16/B17</f>
        <v>#DIV/0!</v>
      </c>
      <c r="C18" s="11">
        <f t="shared" si="3"/>
        <v>8</v>
      </c>
      <c r="D18" s="12" t="s">
        <v>37</v>
      </c>
      <c r="E18" s="34"/>
      <c r="F18" s="34"/>
      <c r="G18" s="34"/>
      <c r="H18" s="34"/>
      <c r="I18" s="34"/>
      <c r="J18" s="34"/>
      <c r="K18" s="34"/>
      <c r="L18" s="34"/>
      <c r="M18" s="34"/>
      <c r="N18" s="34"/>
      <c r="O18" s="34"/>
      <c r="P18" s="34"/>
      <c r="Q18" s="34"/>
      <c r="R18" s="34"/>
      <c r="S18" s="34"/>
      <c r="T18" s="34"/>
      <c r="U18" s="35">
        <f t="shared" si="0"/>
        <v>0</v>
      </c>
      <c r="V18" s="36">
        <f t="shared" si="1"/>
        <v>0</v>
      </c>
      <c r="W18" s="37" t="e">
        <f t="shared" si="2"/>
        <v>#DIV/0!</v>
      </c>
    </row>
    <row r="19" spans="1:23" ht="29.25" customHeight="1">
      <c r="A19" s="15" t="s">
        <v>10</v>
      </c>
      <c r="B19" s="16" t="e">
        <f>W19</f>
        <v>#DIV/0!</v>
      </c>
      <c r="C19" s="11">
        <f>C18+1</f>
        <v>9</v>
      </c>
      <c r="D19" s="12" t="s">
        <v>38</v>
      </c>
      <c r="E19" s="34"/>
      <c r="F19" s="34"/>
      <c r="G19" s="34"/>
      <c r="H19" s="34"/>
      <c r="I19" s="34"/>
      <c r="J19" s="34"/>
      <c r="K19" s="34"/>
      <c r="L19" s="34"/>
      <c r="M19" s="34"/>
      <c r="N19" s="34"/>
      <c r="O19" s="34"/>
      <c r="P19" s="34"/>
      <c r="Q19" s="34"/>
      <c r="R19" s="34"/>
      <c r="S19" s="34"/>
      <c r="T19" s="34"/>
      <c r="U19" s="35">
        <f t="shared" si="0"/>
        <v>0</v>
      </c>
      <c r="V19" s="36">
        <f t="shared" si="1"/>
        <v>0</v>
      </c>
      <c r="W19" s="37" t="e">
        <f t="shared" si="2"/>
        <v>#DIV/0!</v>
      </c>
    </row>
    <row r="20" spans="1:23" ht="40.5" customHeight="1">
      <c r="A20" s="134" t="s">
        <v>11</v>
      </c>
      <c r="B20" s="15">
        <f>COUNTIF(E20:T23,"cumple")</f>
        <v>0</v>
      </c>
      <c r="C20" s="11">
        <f>C19+1</f>
        <v>10</v>
      </c>
      <c r="D20" s="12" t="s">
        <v>39</v>
      </c>
      <c r="E20" s="34"/>
      <c r="F20" s="34"/>
      <c r="G20" s="34"/>
      <c r="H20" s="34"/>
      <c r="I20" s="34"/>
      <c r="J20" s="34"/>
      <c r="K20" s="34"/>
      <c r="L20" s="34"/>
      <c r="M20" s="34"/>
      <c r="N20" s="34"/>
      <c r="O20" s="34"/>
      <c r="P20" s="34"/>
      <c r="Q20" s="34"/>
      <c r="R20" s="34"/>
      <c r="S20" s="34"/>
      <c r="T20" s="34"/>
      <c r="U20" s="35">
        <f t="shared" si="0"/>
        <v>0</v>
      </c>
      <c r="V20" s="36">
        <f t="shared" si="1"/>
        <v>0</v>
      </c>
      <c r="W20" s="37" t="e">
        <f t="shared" si="2"/>
        <v>#DIV/0!</v>
      </c>
    </row>
    <row r="21" spans="1:23" ht="29.25" customHeight="1">
      <c r="A21" s="134"/>
      <c r="B21" s="134">
        <f>(COUNTIF(E20:T23,"cumple")+COUNTIF(E20:T23,"no cumple"))</f>
        <v>0</v>
      </c>
      <c r="C21" s="11">
        <f t="shared" si="3"/>
        <v>11</v>
      </c>
      <c r="D21" s="12" t="s">
        <v>40</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34"/>
      <c r="B22" s="134"/>
      <c r="C22" s="11">
        <f t="shared" si="3"/>
        <v>12</v>
      </c>
      <c r="D22" s="13" t="s">
        <v>41</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34"/>
      <c r="B23" s="14" t="e">
        <f>B20/B21</f>
        <v>#DIV/0!</v>
      </c>
      <c r="C23" s="11">
        <f t="shared" si="3"/>
        <v>13</v>
      </c>
      <c r="D23" s="12" t="s">
        <v>42</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29.25" customHeight="1">
      <c r="A24" s="134" t="s">
        <v>12</v>
      </c>
      <c r="B24" s="15">
        <f>COUNTIF(E24:T26,"cumple")</f>
        <v>0</v>
      </c>
      <c r="C24" s="11">
        <f>C23+1</f>
        <v>14</v>
      </c>
      <c r="D24" s="12" t="s">
        <v>43</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134"/>
      <c r="B25" s="15">
        <f>(COUNTIF(E24:T26,"cumple")+COUNTIF(E24:T26,"no cumple"))</f>
        <v>0</v>
      </c>
      <c r="C25" s="11">
        <f t="shared" si="3"/>
        <v>15</v>
      </c>
      <c r="D25" s="12" t="s">
        <v>44</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34"/>
      <c r="B26" s="14" t="e">
        <f>B24/B25</f>
        <v>#DIV/0!</v>
      </c>
      <c r="C26" s="11">
        <f t="shared" si="3"/>
        <v>16</v>
      </c>
      <c r="D26" s="12" t="s">
        <v>45</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34" t="s">
        <v>13</v>
      </c>
      <c r="B27" s="134">
        <f>COUNTIF(E27:T32,"cumple")</f>
        <v>0</v>
      </c>
      <c r="C27" s="11">
        <f>C26+1</f>
        <v>17</v>
      </c>
      <c r="D27" s="12" t="s">
        <v>46</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34"/>
      <c r="B28" s="134"/>
      <c r="C28" s="11">
        <f t="shared" si="3"/>
        <v>18</v>
      </c>
      <c r="D28" s="12" t="s">
        <v>47</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34"/>
      <c r="B29" s="134">
        <f>(COUNTIF(E27:T32,"cumple")+COUNTIF(E27:T32,"no cumple"))</f>
        <v>0</v>
      </c>
      <c r="C29" s="11">
        <f t="shared" si="3"/>
        <v>19</v>
      </c>
      <c r="D29" s="12" t="s">
        <v>48</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34"/>
      <c r="B30" s="134"/>
      <c r="C30" s="11">
        <f t="shared" si="3"/>
        <v>20</v>
      </c>
      <c r="D30" s="12" t="s">
        <v>49</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c r="B31" s="134"/>
      <c r="C31" s="11">
        <f t="shared" si="3"/>
        <v>21</v>
      </c>
      <c r="D31" s="12" t="s">
        <v>50</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14" t="e">
        <f>B27/B29</f>
        <v>#DIV/0!</v>
      </c>
      <c r="C32" s="11">
        <f t="shared" si="3"/>
        <v>22</v>
      </c>
      <c r="D32" s="38" t="s">
        <v>51</v>
      </c>
      <c r="E32" s="34"/>
      <c r="F32" s="34"/>
      <c r="G32" s="34"/>
      <c r="H32" s="34"/>
      <c r="I32" s="34"/>
      <c r="J32" s="34"/>
      <c r="K32" s="34"/>
      <c r="L32" s="34"/>
      <c r="M32" s="34"/>
      <c r="N32" s="34"/>
      <c r="O32" s="34"/>
      <c r="P32" s="34"/>
      <c r="Q32" s="34"/>
      <c r="R32" s="34"/>
      <c r="S32" s="34"/>
      <c r="T32" s="34"/>
      <c r="U32" s="39">
        <f t="shared" si="0"/>
        <v>0</v>
      </c>
      <c r="V32" s="36">
        <f t="shared" si="1"/>
        <v>0</v>
      </c>
      <c r="W32" s="37" t="e">
        <f t="shared" si="2"/>
        <v>#DIV/0!</v>
      </c>
    </row>
    <row r="33" spans="1:24">
      <c r="D33" s="42" t="s">
        <v>2</v>
      </c>
      <c r="E33" s="52">
        <f>COUNTIF(E11:E32,"cumple")</f>
        <v>0</v>
      </c>
      <c r="F33" s="52">
        <f t="shared" ref="F33:T33" si="4">COUNTIF(F11:F32,"cumple")</f>
        <v>0</v>
      </c>
      <c r="G33" s="52">
        <f t="shared" si="4"/>
        <v>0</v>
      </c>
      <c r="H33" s="52">
        <f t="shared" si="4"/>
        <v>0</v>
      </c>
      <c r="I33" s="52">
        <f t="shared" si="4"/>
        <v>0</v>
      </c>
      <c r="J33" s="52">
        <f t="shared" si="4"/>
        <v>0</v>
      </c>
      <c r="K33" s="52">
        <f t="shared" si="4"/>
        <v>0</v>
      </c>
      <c r="L33" s="52">
        <f t="shared" si="4"/>
        <v>0</v>
      </c>
      <c r="M33" s="52">
        <f t="shared" si="4"/>
        <v>0</v>
      </c>
      <c r="N33" s="52">
        <f t="shared" si="4"/>
        <v>0</v>
      </c>
      <c r="O33" s="52">
        <f t="shared" si="4"/>
        <v>0</v>
      </c>
      <c r="P33" s="52">
        <f t="shared" si="4"/>
        <v>0</v>
      </c>
      <c r="Q33" s="52">
        <f t="shared" si="4"/>
        <v>0</v>
      </c>
      <c r="R33" s="52">
        <f t="shared" si="4"/>
        <v>0</v>
      </c>
      <c r="S33" s="52">
        <f t="shared" si="4"/>
        <v>0</v>
      </c>
      <c r="T33" s="52">
        <f t="shared" si="4"/>
        <v>0</v>
      </c>
      <c r="U33" s="18">
        <f>SUM(E33:T33)</f>
        <v>0</v>
      </c>
      <c r="V33" s="146"/>
      <c r="W33" s="146"/>
    </row>
    <row r="34" spans="1:24">
      <c r="D34" s="42" t="s">
        <v>14</v>
      </c>
      <c r="E34" s="53">
        <f t="shared" ref="E34:T34" si="5">COUNTIF(E11:E32,"cumple")+COUNTIF(E11:E32,"no cumple")</f>
        <v>0</v>
      </c>
      <c r="F34" s="53">
        <f t="shared" si="5"/>
        <v>0</v>
      </c>
      <c r="G34" s="53">
        <f t="shared" si="5"/>
        <v>0</v>
      </c>
      <c r="H34" s="53">
        <f t="shared" si="5"/>
        <v>0</v>
      </c>
      <c r="I34" s="53">
        <f t="shared" si="5"/>
        <v>0</v>
      </c>
      <c r="J34" s="53">
        <f t="shared" si="5"/>
        <v>0</v>
      </c>
      <c r="K34" s="53">
        <f t="shared" si="5"/>
        <v>0</v>
      </c>
      <c r="L34" s="53">
        <f t="shared" si="5"/>
        <v>0</v>
      </c>
      <c r="M34" s="53">
        <f t="shared" si="5"/>
        <v>0</v>
      </c>
      <c r="N34" s="53">
        <f t="shared" si="5"/>
        <v>0</v>
      </c>
      <c r="O34" s="53">
        <f t="shared" si="5"/>
        <v>0</v>
      </c>
      <c r="P34" s="53">
        <f t="shared" si="5"/>
        <v>0</v>
      </c>
      <c r="Q34" s="53">
        <f t="shared" si="5"/>
        <v>0</v>
      </c>
      <c r="R34" s="53">
        <f t="shared" si="5"/>
        <v>0</v>
      </c>
      <c r="S34" s="53">
        <f t="shared" si="5"/>
        <v>0</v>
      </c>
      <c r="T34" s="53">
        <f t="shared" si="5"/>
        <v>0</v>
      </c>
      <c r="U34" s="19">
        <f>SUM(E34:T34)</f>
        <v>0</v>
      </c>
      <c r="V34" s="144"/>
      <c r="W34" s="144"/>
    </row>
    <row r="35" spans="1:24">
      <c r="D35" s="43" t="s">
        <v>15</v>
      </c>
      <c r="E35" s="54" t="e">
        <f>E33/E34</f>
        <v>#DIV/0!</v>
      </c>
      <c r="F35" s="54" t="e">
        <f t="shared" ref="F35:T35" si="6">F33/F34</f>
        <v>#DIV/0!</v>
      </c>
      <c r="G35" s="54" t="e">
        <f t="shared" si="6"/>
        <v>#DIV/0!</v>
      </c>
      <c r="H35" s="54" t="e">
        <f t="shared" si="6"/>
        <v>#DIV/0!</v>
      </c>
      <c r="I35" s="54" t="e">
        <f t="shared" si="6"/>
        <v>#DIV/0!</v>
      </c>
      <c r="J35" s="54" t="e">
        <f t="shared" si="6"/>
        <v>#DIV/0!</v>
      </c>
      <c r="K35" s="54" t="e">
        <f t="shared" si="6"/>
        <v>#DIV/0!</v>
      </c>
      <c r="L35" s="54" t="e">
        <f t="shared" si="6"/>
        <v>#DIV/0!</v>
      </c>
      <c r="M35" s="54" t="e">
        <f t="shared" si="6"/>
        <v>#DIV/0!</v>
      </c>
      <c r="N35" s="54" t="e">
        <f t="shared" si="6"/>
        <v>#DIV/0!</v>
      </c>
      <c r="O35" s="54" t="e">
        <f t="shared" si="6"/>
        <v>#DIV/0!</v>
      </c>
      <c r="P35" s="54" t="e">
        <f t="shared" si="6"/>
        <v>#DIV/0!</v>
      </c>
      <c r="Q35" s="54" t="e">
        <f t="shared" si="6"/>
        <v>#DIV/0!</v>
      </c>
      <c r="R35" s="54" t="e">
        <f t="shared" si="6"/>
        <v>#DIV/0!</v>
      </c>
      <c r="S35" s="54" t="e">
        <f t="shared" si="6"/>
        <v>#DIV/0!</v>
      </c>
      <c r="T35" s="54" t="e">
        <f t="shared" si="6"/>
        <v>#DIV/0!</v>
      </c>
      <c r="U35" s="20" t="e">
        <f>U33/U34</f>
        <v>#DIV/0!</v>
      </c>
      <c r="V35" s="144"/>
      <c r="W35" s="144"/>
    </row>
    <row r="36" spans="1:24">
      <c r="V36" s="144"/>
      <c r="W36" s="144"/>
    </row>
    <row r="37" spans="1:24">
      <c r="I37" s="23"/>
      <c r="J37" s="23"/>
      <c r="K37" s="23"/>
      <c r="L37" s="23"/>
      <c r="M37" s="23"/>
      <c r="N37" s="23"/>
      <c r="O37" s="23"/>
      <c r="P37" s="23"/>
      <c r="Q37" s="23"/>
      <c r="R37" s="23"/>
      <c r="S37" s="23"/>
      <c r="T37" s="23"/>
      <c r="U37" s="144"/>
      <c r="V37" s="144"/>
      <c r="W37" s="144"/>
    </row>
    <row r="38" spans="1:24">
      <c r="D38" s="40" t="s">
        <v>20</v>
      </c>
      <c r="E38" s="55"/>
      <c r="F38" s="55"/>
      <c r="G38" s="55"/>
      <c r="H38" s="55"/>
      <c r="I38" s="55"/>
      <c r="J38" s="56"/>
      <c r="K38" s="57"/>
      <c r="L38" s="55"/>
      <c r="M38" s="57"/>
      <c r="N38" s="57"/>
      <c r="O38" s="57"/>
      <c r="P38" s="57"/>
      <c r="Q38" s="57"/>
      <c r="R38" s="57"/>
      <c r="S38" s="57"/>
      <c r="T38" s="57"/>
      <c r="U38" s="144"/>
      <c r="V38" s="144"/>
      <c r="W38" s="144"/>
    </row>
    <row r="39" spans="1:24">
      <c r="D39" s="41" t="s">
        <v>21</v>
      </c>
      <c r="E39" s="58">
        <f t="shared" ref="E39:T39" si="7">E9</f>
        <v>0</v>
      </c>
      <c r="F39" s="58">
        <f t="shared" si="7"/>
        <v>0</v>
      </c>
      <c r="G39" s="58">
        <f t="shared" si="7"/>
        <v>0</v>
      </c>
      <c r="H39" s="58">
        <f t="shared" si="7"/>
        <v>0</v>
      </c>
      <c r="I39" s="58">
        <f t="shared" si="7"/>
        <v>0</v>
      </c>
      <c r="J39" s="58">
        <f t="shared" si="7"/>
        <v>0</v>
      </c>
      <c r="K39" s="58">
        <f t="shared" si="7"/>
        <v>0</v>
      </c>
      <c r="L39" s="58">
        <f t="shared" si="7"/>
        <v>0</v>
      </c>
      <c r="M39" s="58">
        <f t="shared" si="7"/>
        <v>0</v>
      </c>
      <c r="N39" s="58">
        <f t="shared" si="7"/>
        <v>0</v>
      </c>
      <c r="O39" s="58">
        <f t="shared" si="7"/>
        <v>0</v>
      </c>
      <c r="P39" s="58">
        <f t="shared" si="7"/>
        <v>0</v>
      </c>
      <c r="Q39" s="58">
        <f t="shared" si="7"/>
        <v>0</v>
      </c>
      <c r="R39" s="58">
        <f t="shared" si="7"/>
        <v>0</v>
      </c>
      <c r="S39" s="58">
        <f t="shared" si="7"/>
        <v>0</v>
      </c>
      <c r="T39" s="58">
        <f t="shared" si="7"/>
        <v>0</v>
      </c>
      <c r="U39" s="144"/>
      <c r="V39" s="144"/>
      <c r="W39" s="144"/>
    </row>
    <row r="40" spans="1:24">
      <c r="D40" s="41" t="s">
        <v>22</v>
      </c>
      <c r="E40" s="59" t="e">
        <f t="shared" ref="E40:M40" si="8">E35</f>
        <v>#DIV/0!</v>
      </c>
      <c r="F40" s="59" t="e">
        <f t="shared" si="8"/>
        <v>#DIV/0!</v>
      </c>
      <c r="G40" s="59" t="e">
        <f t="shared" si="8"/>
        <v>#DIV/0!</v>
      </c>
      <c r="H40" s="59" t="e">
        <f t="shared" si="8"/>
        <v>#DIV/0!</v>
      </c>
      <c r="I40" s="59" t="e">
        <f t="shared" si="8"/>
        <v>#DIV/0!</v>
      </c>
      <c r="J40" s="59" t="e">
        <f t="shared" si="8"/>
        <v>#DIV/0!</v>
      </c>
      <c r="K40" s="59" t="e">
        <f t="shared" si="8"/>
        <v>#DIV/0!</v>
      </c>
      <c r="L40" s="59" t="e">
        <f t="shared" si="8"/>
        <v>#DIV/0!</v>
      </c>
      <c r="M40" s="59" t="e">
        <f t="shared" si="8"/>
        <v>#DIV/0!</v>
      </c>
      <c r="N40" s="59" t="e">
        <f t="shared" ref="N40:S40" si="9">N35</f>
        <v>#DIV/0!</v>
      </c>
      <c r="O40" s="59" t="e">
        <f t="shared" si="9"/>
        <v>#DIV/0!</v>
      </c>
      <c r="P40" s="59" t="e">
        <f t="shared" si="9"/>
        <v>#DIV/0!</v>
      </c>
      <c r="Q40" s="59" t="e">
        <f t="shared" si="9"/>
        <v>#DIV/0!</v>
      </c>
      <c r="R40" s="59" t="e">
        <f t="shared" si="9"/>
        <v>#DIV/0!</v>
      </c>
      <c r="S40" s="59" t="e">
        <f t="shared" si="9"/>
        <v>#DIV/0!</v>
      </c>
      <c r="T40" s="59" t="e">
        <f>T35</f>
        <v>#DIV/0!</v>
      </c>
      <c r="U40" s="144"/>
      <c r="V40" s="144"/>
      <c r="W40" s="144"/>
    </row>
    <row r="41" spans="1:24">
      <c r="U41" s="144"/>
      <c r="V41" s="144"/>
      <c r="W41" s="144"/>
    </row>
    <row r="42" spans="1:24">
      <c r="U42" s="144"/>
      <c r="V42" s="144"/>
      <c r="W42" s="144"/>
    </row>
    <row r="43" spans="1:24" ht="13.5" thickBot="1">
      <c r="A43" s="24"/>
      <c r="B43" s="24"/>
      <c r="C43" s="24"/>
      <c r="D43" s="25"/>
      <c r="E43" s="26"/>
      <c r="F43" s="26"/>
      <c r="G43" s="26"/>
      <c r="H43" s="26"/>
      <c r="I43" s="26"/>
      <c r="J43" s="26"/>
      <c r="K43" s="26"/>
      <c r="L43" s="26"/>
      <c r="M43" s="26"/>
      <c r="N43" s="26"/>
      <c r="O43" s="26"/>
      <c r="P43" s="26"/>
      <c r="Q43" s="26"/>
      <c r="R43" s="26"/>
      <c r="S43" s="26"/>
      <c r="T43" s="26"/>
      <c r="U43" s="144"/>
      <c r="V43" s="144"/>
      <c r="W43" s="144"/>
    </row>
    <row r="44" spans="1:24" ht="36.75" thickBot="1">
      <c r="D44" s="27" t="str">
        <f>A11</f>
        <v xml:space="preserve">Anamnesis </v>
      </c>
      <c r="E44" s="44" t="e">
        <f>B15</f>
        <v>#DIV/0!</v>
      </c>
      <c r="F44" s="28"/>
      <c r="U44" s="144"/>
      <c r="V44" s="144"/>
      <c r="W44" s="144"/>
    </row>
    <row r="45" spans="1:24" ht="36.75" thickBot="1">
      <c r="D45" s="29" t="str">
        <f>A16</f>
        <v xml:space="preserve">Examen físico </v>
      </c>
      <c r="E45" s="45" t="e">
        <f>B18</f>
        <v>#DIV/0!</v>
      </c>
      <c r="F45" s="28"/>
      <c r="U45" s="144"/>
      <c r="V45" s="144"/>
      <c r="W45" s="144"/>
    </row>
    <row r="46" spans="1:24" ht="36.75" thickBot="1">
      <c r="D46" s="29" t="str">
        <f>A19</f>
        <v xml:space="preserve">Diagnostico </v>
      </c>
      <c r="E46" s="46" t="e">
        <f>B19</f>
        <v>#DIV/0!</v>
      </c>
      <c r="F46" s="28"/>
      <c r="U46" s="144"/>
      <c r="V46" s="144"/>
      <c r="W46" s="144"/>
    </row>
    <row r="47" spans="1:24" s="22" customFormat="1" ht="36.75" thickBot="1">
      <c r="A47" s="17"/>
      <c r="B47" s="17"/>
      <c r="C47" s="17"/>
      <c r="D47" s="29" t="str">
        <f>A20</f>
        <v xml:space="preserve">Plan Terapéutico </v>
      </c>
      <c r="E47" s="45" t="e">
        <f>B23</f>
        <v>#DIV/0!</v>
      </c>
      <c r="F47" s="28"/>
      <c r="U47" s="144"/>
      <c r="V47" s="144"/>
      <c r="W47" s="144"/>
      <c r="X47" s="1"/>
    </row>
    <row r="48" spans="1:24" s="22" customFormat="1" ht="36.75" thickBot="1">
      <c r="A48" s="17"/>
      <c r="B48" s="17"/>
      <c r="C48" s="17"/>
      <c r="D48" s="29" t="str">
        <f>A24</f>
        <v xml:space="preserve">Integralidad y secuencia </v>
      </c>
      <c r="E48" s="45" t="e">
        <f>B26</f>
        <v>#DIV/0!</v>
      </c>
      <c r="F48" s="28"/>
      <c r="U48" s="144"/>
      <c r="V48" s="144"/>
      <c r="W48" s="144"/>
      <c r="X48" s="1"/>
    </row>
    <row r="49" spans="1:24" s="22" customFormat="1" ht="36.75" thickBot="1">
      <c r="A49" s="17"/>
      <c r="B49" s="17"/>
      <c r="C49" s="17"/>
      <c r="D49" s="30" t="str">
        <f>A27</f>
        <v xml:space="preserve">Adherencia a la GPC (Guías de prácticas clínicas), protocolos o procedimientos </v>
      </c>
      <c r="E49" s="47" t="e">
        <f>B32</f>
        <v>#DIV/0!</v>
      </c>
      <c r="F49" s="28"/>
      <c r="U49" s="144"/>
      <c r="V49" s="144"/>
      <c r="W49" s="144"/>
      <c r="X49" s="1"/>
    </row>
    <row r="50" spans="1:24" s="22" customFormat="1" ht="36.75" thickBot="1">
      <c r="A50" s="17"/>
      <c r="B50" s="17"/>
      <c r="C50" s="17"/>
      <c r="D50" s="21"/>
      <c r="F50" s="31"/>
      <c r="U50" s="144"/>
      <c r="V50" s="144"/>
      <c r="W50" s="144"/>
      <c r="X50" s="1"/>
    </row>
    <row r="51" spans="1:24">
      <c r="U51" s="144"/>
      <c r="V51" s="144"/>
      <c r="W51" s="144"/>
    </row>
    <row r="52" spans="1:24" s="22" customFormat="1" ht="13.5" thickBot="1">
      <c r="A52" s="17"/>
      <c r="B52" s="17"/>
      <c r="C52" s="17"/>
      <c r="D52" s="21"/>
      <c r="U52" s="144"/>
      <c r="V52" s="144"/>
      <c r="W52" s="144"/>
      <c r="X52" s="1"/>
    </row>
    <row r="53" spans="1:24" s="22" customFormat="1" ht="13.5" thickBot="1">
      <c r="A53" s="17"/>
      <c r="B53" s="135" t="str">
        <f>A11</f>
        <v xml:space="preserve">Anamnesis </v>
      </c>
      <c r="C53" s="72">
        <v>1</v>
      </c>
      <c r="D53" s="73" t="str">
        <f>D11</f>
        <v>Describe claramente el motivo de consulta.</v>
      </c>
      <c r="E53" s="74" t="e">
        <f>W11</f>
        <v>#DIV/0!</v>
      </c>
      <c r="U53" s="144"/>
      <c r="V53" s="144"/>
      <c r="W53" s="144"/>
      <c r="X53" s="1"/>
    </row>
    <row r="54" spans="1:24" s="22" customFormat="1" ht="13.5" thickBot="1">
      <c r="A54" s="17"/>
      <c r="B54" s="136"/>
      <c r="C54" s="70">
        <v>2</v>
      </c>
      <c r="D54" s="73" t="str">
        <f t="shared" ref="D54:D74" si="10">D12</f>
        <v>Describe claramente la enfermedad actual.</v>
      </c>
      <c r="E54" s="74" t="e">
        <f t="shared" ref="E54:E74" si="11">W12</f>
        <v>#DIV/0!</v>
      </c>
      <c r="U54" s="144"/>
      <c r="V54" s="144"/>
      <c r="W54" s="144"/>
      <c r="X54" s="1"/>
    </row>
    <row r="55" spans="1:24" s="22" customFormat="1" ht="13.5" thickBot="1">
      <c r="A55" s="17"/>
      <c r="B55" s="136"/>
      <c r="C55" s="70">
        <v>3</v>
      </c>
      <c r="D55" s="73" t="str">
        <f t="shared" si="10"/>
        <v>Registro de antecedentes personales.</v>
      </c>
      <c r="E55" s="74" t="e">
        <f t="shared" si="11"/>
        <v>#DIV/0!</v>
      </c>
      <c r="U55" s="144"/>
      <c r="V55" s="144"/>
      <c r="W55" s="144"/>
      <c r="X55" s="1"/>
    </row>
    <row r="56" spans="1:24" s="22" customFormat="1" ht="13.5" thickBot="1">
      <c r="A56" s="17"/>
      <c r="B56" s="136"/>
      <c r="C56" s="70">
        <v>4</v>
      </c>
      <c r="D56" s="73" t="str">
        <f t="shared" si="10"/>
        <v>Registro de antecedentes familiares.</v>
      </c>
      <c r="E56" s="74" t="e">
        <f t="shared" si="11"/>
        <v>#DIV/0!</v>
      </c>
      <c r="U56" s="144"/>
      <c r="V56" s="144"/>
      <c r="W56" s="144"/>
      <c r="X56" s="1"/>
    </row>
    <row r="57" spans="1:24" s="22" customFormat="1" ht="13.5" thickBot="1">
      <c r="A57" s="17"/>
      <c r="B57" s="137"/>
      <c r="C57" s="76">
        <v>5</v>
      </c>
      <c r="D57" s="73" t="str">
        <f t="shared" si="10"/>
        <v>Registro de Revisión por sistemas.</v>
      </c>
      <c r="E57" s="74" t="e">
        <f t="shared" si="11"/>
        <v>#DIV/0!</v>
      </c>
      <c r="U57" s="144"/>
      <c r="V57" s="144"/>
      <c r="W57" s="144"/>
      <c r="X57" s="1"/>
    </row>
    <row r="58" spans="1:24" s="22" customFormat="1" ht="26.25" thickBot="1">
      <c r="A58" s="17"/>
      <c r="B58" s="128" t="s">
        <v>16</v>
      </c>
      <c r="C58" s="72">
        <v>6</v>
      </c>
      <c r="D58" s="73" t="str">
        <f t="shared" si="10"/>
        <v>Registro completo de los signos vitales incluye: frecuencia cardiaca, frecuencia respiratoria, tensión arterial, temperatura, en los casos que lo ameriten SO2 y otros de importancia.</v>
      </c>
      <c r="E58" s="74" t="e">
        <f t="shared" si="11"/>
        <v>#DIV/0!</v>
      </c>
      <c r="U58" s="144"/>
      <c r="V58" s="144"/>
      <c r="W58" s="144"/>
      <c r="X58" s="1"/>
    </row>
    <row r="59" spans="1:24" s="22" customFormat="1" ht="26.25" thickBot="1">
      <c r="A59" s="17"/>
      <c r="B59" s="129"/>
      <c r="C59" s="70">
        <v>7</v>
      </c>
      <c r="D59" s="73" t="str">
        <f t="shared" si="10"/>
        <v>Registro de Peso y talla, en los casos que lo ameriten IMC (índice de masa corporal) , SCT (superficie corporal Total) y otros relacionados con el estado nutricional.</v>
      </c>
      <c r="E59" s="74" t="e">
        <f t="shared" si="11"/>
        <v>#DIV/0!</v>
      </c>
      <c r="U59" s="144"/>
      <c r="V59" s="144"/>
      <c r="W59" s="144"/>
      <c r="X59" s="1"/>
    </row>
    <row r="60" spans="1:24" s="22" customFormat="1" ht="13.5" thickBot="1">
      <c r="A60" s="17"/>
      <c r="B60" s="130"/>
      <c r="C60" s="76">
        <v>8</v>
      </c>
      <c r="D60" s="73" t="str">
        <f t="shared" si="10"/>
        <v>Registro del examen físico por sistemas, describiendo claramente las alteraciones.</v>
      </c>
      <c r="E60" s="74" t="e">
        <f t="shared" si="11"/>
        <v>#DIV/0!</v>
      </c>
      <c r="U60" s="144"/>
      <c r="V60" s="144"/>
      <c r="W60" s="144"/>
      <c r="X60" s="1"/>
    </row>
    <row r="61" spans="1:24" s="22" customFormat="1" ht="13.5" thickBot="1">
      <c r="A61" s="17"/>
      <c r="B61" s="79" t="s">
        <v>17</v>
      </c>
      <c r="C61" s="80">
        <v>9</v>
      </c>
      <c r="D61" s="73" t="str">
        <f t="shared" si="10"/>
        <v>Codificación adecuada de los diagnósticos confirmados y presuntivos.</v>
      </c>
      <c r="E61" s="74" t="e">
        <f t="shared" si="11"/>
        <v>#DIV/0!</v>
      </c>
      <c r="U61" s="144"/>
      <c r="V61" s="144"/>
      <c r="W61" s="144"/>
      <c r="X61" s="1"/>
    </row>
    <row r="62" spans="1:24" s="22" customFormat="1" ht="39" thickBot="1">
      <c r="A62" s="17"/>
      <c r="B62" s="128" t="s">
        <v>11</v>
      </c>
      <c r="C62" s="72">
        <v>10</v>
      </c>
      <c r="D62" s="73" t="str">
        <f t="shared" si="10"/>
        <v>Registro de la prescripción de  los medicamentos, incluye: Nombre del medicamento expresado en la denominación común internacional, concentración y forma farmacéutica, vía de administración, dosis y frecuencia de administración, duración del tratamiento).</v>
      </c>
      <c r="E62" s="74" t="e">
        <f t="shared" si="11"/>
        <v>#DIV/0!</v>
      </c>
      <c r="U62" s="144"/>
      <c r="V62" s="144"/>
      <c r="W62" s="144"/>
      <c r="X62" s="1"/>
    </row>
    <row r="63" spans="1:24" s="22" customFormat="1" ht="13.5" thickBot="1">
      <c r="A63" s="17"/>
      <c r="B63" s="129"/>
      <c r="C63" s="70">
        <v>11</v>
      </c>
      <c r="D63" s="73" t="str">
        <f t="shared" si="10"/>
        <v>Registro de ayudas diagnosticas (laboratorios, imágenes diagnosticas, entre otras).</v>
      </c>
      <c r="E63" s="74" t="e">
        <f t="shared" si="11"/>
        <v>#DIV/0!</v>
      </c>
      <c r="U63" s="144"/>
      <c r="V63" s="144"/>
      <c r="W63" s="144"/>
      <c r="X63" s="1"/>
    </row>
    <row r="64" spans="1:24" s="22" customFormat="1" ht="13.5" thickBot="1">
      <c r="A64" s="17"/>
      <c r="B64" s="129"/>
      <c r="C64" s="70">
        <v>12</v>
      </c>
      <c r="D64" s="73" t="str">
        <f t="shared" si="10"/>
        <v>Registro de otros planes terapéuticos.</v>
      </c>
      <c r="E64" s="74" t="e">
        <f t="shared" si="11"/>
        <v>#DIV/0!</v>
      </c>
      <c r="U64" s="144"/>
      <c r="V64" s="144"/>
      <c r="W64" s="144"/>
      <c r="X64" s="1"/>
    </row>
    <row r="65" spans="1:24" s="22" customFormat="1" ht="13.5" thickBot="1">
      <c r="A65" s="17"/>
      <c r="B65" s="130"/>
      <c r="C65" s="76">
        <v>13</v>
      </c>
      <c r="D65" s="73" t="str">
        <f t="shared" si="10"/>
        <v>Registro de recomendaciones, incluye signos y síntomas de alarma.</v>
      </c>
      <c r="E65" s="74" t="e">
        <f t="shared" si="11"/>
        <v>#DIV/0!</v>
      </c>
      <c r="U65" s="144"/>
      <c r="V65" s="144"/>
      <c r="W65" s="144"/>
      <c r="X65" s="1"/>
    </row>
    <row r="66" spans="1:24" s="22" customFormat="1" ht="26.25" thickBot="1">
      <c r="A66" s="17"/>
      <c r="B66" s="131" t="s">
        <v>18</v>
      </c>
      <c r="C66" s="72">
        <v>14</v>
      </c>
      <c r="D66" s="73" t="str">
        <f t="shared" si="10"/>
        <v>Se evidencia una correlación entre la anamnesis (motivo de consulta, enfermedad actual, antecedentes y revisión por sistemas) y el examen físico.</v>
      </c>
      <c r="E66" s="74" t="e">
        <f t="shared" si="11"/>
        <v>#DIV/0!</v>
      </c>
      <c r="U66" s="144"/>
      <c r="V66" s="144"/>
      <c r="W66" s="144"/>
      <c r="X66" s="1"/>
    </row>
    <row r="67" spans="1:24" s="22" customFormat="1" ht="26.25" thickBot="1">
      <c r="A67" s="17"/>
      <c r="B67" s="132"/>
      <c r="C67" s="70">
        <v>15</v>
      </c>
      <c r="D67" s="73" t="str">
        <f t="shared" si="10"/>
        <v>El diagnóstico registrado se relaciona con el motivo de consulta, enfermedad actual y/o hallazgos al examen físico.</v>
      </c>
      <c r="E67" s="74" t="e">
        <f t="shared" si="11"/>
        <v>#DIV/0!</v>
      </c>
      <c r="U67" s="144"/>
      <c r="V67" s="144"/>
      <c r="W67" s="144"/>
      <c r="X67" s="1"/>
    </row>
    <row r="68" spans="1:24" s="22" customFormat="1" ht="13.5" thickBot="1">
      <c r="A68" s="17"/>
      <c r="B68" s="133"/>
      <c r="C68" s="76">
        <v>16</v>
      </c>
      <c r="D68" s="73" t="str">
        <f t="shared" si="10"/>
        <v>El plan terapéutico se correlaciona con los diagnósticos registrados.</v>
      </c>
      <c r="E68" s="74" t="e">
        <f t="shared" si="11"/>
        <v>#DIV/0!</v>
      </c>
      <c r="U68" s="144"/>
      <c r="V68" s="144"/>
      <c r="W68" s="144"/>
      <c r="X68" s="1"/>
    </row>
    <row r="69" spans="1:24" s="22" customFormat="1" ht="12.75" customHeight="1" thickBot="1">
      <c r="A69" s="17"/>
      <c r="B69" s="131" t="s">
        <v>19</v>
      </c>
      <c r="C69" s="72">
        <v>17</v>
      </c>
      <c r="D69" s="73" t="str">
        <f t="shared" si="10"/>
        <v>La descripción de la anamnesis y el registro del examen físico son acordes al flujograma de atención.</v>
      </c>
      <c r="E69" s="74" t="e">
        <f t="shared" si="11"/>
        <v>#DIV/0!</v>
      </c>
      <c r="U69" s="144"/>
      <c r="V69" s="144"/>
      <c r="W69" s="144"/>
      <c r="X69" s="1"/>
    </row>
    <row r="70" spans="1:24" s="22" customFormat="1" ht="26.25" thickBot="1">
      <c r="A70" s="17"/>
      <c r="B70" s="132"/>
      <c r="C70" s="70">
        <v>18</v>
      </c>
      <c r="D70" s="73" t="str">
        <f t="shared" si="10"/>
        <v>La codificación CIE-10 de los diagnósticos esta conforme con la GPC (guía de practica clínica), protocolo o procedimiento.</v>
      </c>
      <c r="E70" s="74" t="e">
        <f t="shared" si="11"/>
        <v>#DIV/0!</v>
      </c>
      <c r="U70" s="144"/>
      <c r="V70" s="144"/>
      <c r="W70" s="144"/>
      <c r="X70" s="1"/>
    </row>
    <row r="71" spans="1:24" s="22" customFormat="1" ht="26.25" thickBot="1">
      <c r="A71" s="17"/>
      <c r="B71" s="132"/>
      <c r="C71" s="70">
        <v>19</v>
      </c>
      <c r="D71" s="73" t="str">
        <f t="shared" si="10"/>
        <v>El manejo farmacológico sigue los lineamientos de la GPC (guía de practica clínica), protocolo o procedimiento.</v>
      </c>
      <c r="E71" s="74" t="e">
        <f t="shared" si="11"/>
        <v>#DIV/0!</v>
      </c>
      <c r="U71" s="144"/>
      <c r="V71" s="144"/>
      <c r="W71" s="144"/>
      <c r="X71" s="1"/>
    </row>
    <row r="72" spans="1:24" s="22" customFormat="1" ht="26.25" thickBot="1">
      <c r="A72" s="17"/>
      <c r="B72" s="132"/>
      <c r="C72" s="70">
        <v>20</v>
      </c>
      <c r="D72" s="73" t="str">
        <f t="shared" si="10"/>
        <v>El manejo no farmacológico sigue los lineamientos de la GPC (guía de practica clínica), protocolo o procedimiento.</v>
      </c>
      <c r="E72" s="74" t="e">
        <f t="shared" si="11"/>
        <v>#DIV/0!</v>
      </c>
      <c r="U72" s="144"/>
      <c r="V72" s="144"/>
      <c r="W72" s="144"/>
      <c r="X72" s="1"/>
    </row>
    <row r="73" spans="1:24" s="22" customFormat="1" ht="26.25" thickBot="1">
      <c r="A73" s="17"/>
      <c r="B73" s="132"/>
      <c r="C73" s="70">
        <v>21</v>
      </c>
      <c r="D73" s="73" t="str">
        <f t="shared" si="10"/>
        <v>La solicitud de ayudas diagnosticas es racional y congruente con la GPC (guía de practica clínica), protocolo o procedimiento.</v>
      </c>
      <c r="E73" s="74" t="e">
        <f t="shared" si="11"/>
        <v>#DIV/0!</v>
      </c>
      <c r="U73" s="144"/>
      <c r="V73" s="144"/>
      <c r="W73" s="144"/>
      <c r="X73" s="1"/>
    </row>
    <row r="74" spans="1:24" s="22" customFormat="1" ht="13.5" thickBot="1">
      <c r="A74" s="17"/>
      <c r="B74" s="133"/>
      <c r="C74" s="76">
        <v>22</v>
      </c>
      <c r="D74" s="73" t="str">
        <f t="shared" si="10"/>
        <v>Las recomendaciones son acordes a la  GPC (guía de practica clínica), protocolo o procedimiento.</v>
      </c>
      <c r="E74" s="74" t="e">
        <f t="shared" si="11"/>
        <v>#DIV/0!</v>
      </c>
      <c r="U74" s="144"/>
      <c r="V74" s="144"/>
      <c r="W74" s="144"/>
      <c r="X74" s="1"/>
    </row>
    <row r="75" spans="1:24" s="22" customFormat="1" ht="12.75" customHeight="1">
      <c r="A75" s="17"/>
      <c r="B75" s="17"/>
      <c r="C75" s="17"/>
      <c r="D75" s="68" t="str">
        <f t="shared" ref="D75:D77" si="12">D33</f>
        <v>TOTAL DE CRITERIOS CUMPLIDOS</v>
      </c>
      <c r="E75" s="69">
        <f>U33</f>
        <v>0</v>
      </c>
      <c r="U75" s="144"/>
      <c r="V75" s="144"/>
      <c r="W75" s="144"/>
      <c r="X75" s="1"/>
    </row>
    <row r="76" spans="1:24" s="22" customFormat="1" ht="12.75" customHeight="1">
      <c r="A76" s="17"/>
      <c r="B76" s="17"/>
      <c r="C76" s="17"/>
      <c r="D76" s="49" t="str">
        <f t="shared" si="12"/>
        <v>TOTAL DE CRITERIOS EVALUADOS</v>
      </c>
      <c r="E76" s="51">
        <f>U34</f>
        <v>0</v>
      </c>
      <c r="U76" s="144"/>
      <c r="V76" s="144"/>
      <c r="W76" s="144"/>
      <c r="X76" s="1"/>
    </row>
    <row r="77" spans="1:24" s="22" customFormat="1" ht="13.5" customHeight="1" thickBot="1">
      <c r="A77" s="17"/>
      <c r="B77" s="17"/>
      <c r="C77" s="17"/>
      <c r="D77" s="50" t="str">
        <f t="shared" si="12"/>
        <v>PORCENTAJE DE CUMPLIMIENTO</v>
      </c>
      <c r="E77" s="48" t="e">
        <f>U35</f>
        <v>#DIV/0!</v>
      </c>
      <c r="U77" s="144"/>
      <c r="V77" s="144"/>
      <c r="W77" s="144"/>
      <c r="X77" s="1"/>
    </row>
    <row r="78" spans="1:24" s="22" customFormat="1">
      <c r="A78" s="17"/>
      <c r="B78" s="17"/>
      <c r="C78" s="17"/>
      <c r="D78" s="32"/>
      <c r="U78" s="144"/>
      <c r="V78" s="144"/>
      <c r="W78" s="144"/>
      <c r="X78" s="1"/>
    </row>
    <row r="79" spans="1:24" s="22" customFormat="1">
      <c r="A79" s="17"/>
      <c r="B79" s="17"/>
      <c r="C79" s="17"/>
      <c r="D79" s="32"/>
      <c r="U79" s="144"/>
      <c r="V79" s="144"/>
      <c r="W79" s="144"/>
      <c r="X79" s="1"/>
    </row>
    <row r="80" spans="1:24" s="22" customFormat="1">
      <c r="A80" s="17"/>
      <c r="B80" s="17"/>
      <c r="C80" s="17"/>
      <c r="D80" s="32"/>
      <c r="U80" s="144"/>
      <c r="V80" s="144"/>
      <c r="W80" s="144"/>
      <c r="X80" s="1"/>
    </row>
    <row r="81" spans="1:24">
      <c r="U81" s="144"/>
      <c r="V81" s="144"/>
      <c r="W81" s="144"/>
    </row>
    <row r="82" spans="1:24">
      <c r="B82" s="60" t="s">
        <v>52</v>
      </c>
      <c r="C82" s="145"/>
      <c r="D82" s="145"/>
      <c r="E82" s="145"/>
      <c r="U82" s="144"/>
      <c r="V82" s="144"/>
      <c r="W82" s="144"/>
    </row>
    <row r="83" spans="1:24">
      <c r="U83" s="144"/>
      <c r="V83" s="144"/>
      <c r="W83" s="144"/>
    </row>
    <row r="84" spans="1:24" s="22" customFormat="1">
      <c r="A84" s="17"/>
      <c r="B84" s="17"/>
      <c r="C84" s="17"/>
      <c r="D84" s="21"/>
      <c r="H84" s="33"/>
      <c r="U84" s="144"/>
      <c r="V84" s="144"/>
      <c r="W84" s="144"/>
      <c r="X84" s="1"/>
    </row>
    <row r="85" spans="1:24" s="22" customFormat="1">
      <c r="A85" s="17"/>
      <c r="B85" s="17"/>
      <c r="C85" s="17"/>
      <c r="D85" s="21"/>
      <c r="H85" s="33"/>
      <c r="U85" s="145"/>
      <c r="V85" s="145"/>
      <c r="W85" s="145"/>
      <c r="X85" s="1"/>
    </row>
    <row r="86" spans="1:24" s="22" customFormat="1" ht="90" customHeight="1">
      <c r="A86" s="143"/>
      <c r="B86" s="143"/>
      <c r="C86" s="143"/>
      <c r="D86" s="143"/>
      <c r="E86" s="143"/>
      <c r="F86" s="143"/>
      <c r="G86" s="143"/>
      <c r="H86" s="143"/>
      <c r="I86" s="143"/>
      <c r="J86" s="143"/>
      <c r="K86" s="143"/>
      <c r="L86" s="143"/>
      <c r="M86" s="143"/>
      <c r="N86" s="143"/>
      <c r="O86" s="143"/>
      <c r="P86" s="143"/>
      <c r="Q86" s="143"/>
      <c r="R86" s="143"/>
      <c r="S86" s="143"/>
      <c r="T86" s="143"/>
      <c r="U86" s="143"/>
      <c r="V86" s="143"/>
      <c r="W86" s="143"/>
      <c r="X86" s="1"/>
    </row>
    <row r="87" spans="1:24" s="22" customFormat="1">
      <c r="A87" s="17"/>
      <c r="B87" s="17"/>
      <c r="C87" s="17"/>
      <c r="D87" s="21"/>
      <c r="H87" s="33"/>
      <c r="U87" s="17"/>
      <c r="V87" s="17"/>
      <c r="W87" s="17"/>
      <c r="X87" s="1"/>
    </row>
    <row r="88" spans="1:24" s="22" customFormat="1">
      <c r="A88" s="17"/>
      <c r="B88" s="17"/>
      <c r="C88" s="17"/>
      <c r="D88" s="21"/>
      <c r="H88" s="33"/>
      <c r="U88" s="17"/>
      <c r="V88" s="17"/>
      <c r="W88" s="17"/>
      <c r="X88" s="1"/>
    </row>
    <row r="89" spans="1:24" s="22" customFormat="1">
      <c r="A89" s="17"/>
      <c r="B89" s="17"/>
      <c r="C89" s="17"/>
      <c r="D89" s="21"/>
      <c r="H89" s="33"/>
      <c r="U89" s="17"/>
      <c r="V89" s="17"/>
      <c r="W89" s="17"/>
      <c r="X89" s="1"/>
    </row>
    <row r="90" spans="1:24" s="22" customFormat="1">
      <c r="A90" s="17"/>
      <c r="B90" s="17"/>
      <c r="C90" s="17"/>
      <c r="D90" s="21"/>
      <c r="H90" s="33"/>
      <c r="U90" s="17"/>
      <c r="V90" s="17"/>
      <c r="W90" s="17"/>
      <c r="X90" s="1"/>
    </row>
  </sheetData>
  <dataConsolidate/>
  <mergeCells count="39">
    <mergeCell ref="U1:W1"/>
    <mergeCell ref="A1:C1"/>
    <mergeCell ref="D1:T1"/>
    <mergeCell ref="A3:W3"/>
    <mergeCell ref="A86:W86"/>
    <mergeCell ref="U37:W85"/>
    <mergeCell ref="V33:W36"/>
    <mergeCell ref="U2:W2"/>
    <mergeCell ref="S2:T2"/>
    <mergeCell ref="D2:H2"/>
    <mergeCell ref="I2:R2"/>
    <mergeCell ref="C82:E82"/>
    <mergeCell ref="V4:V10"/>
    <mergeCell ref="W4:W10"/>
    <mergeCell ref="A5:C5"/>
    <mergeCell ref="A11:A15"/>
    <mergeCell ref="B58:B60"/>
    <mergeCell ref="B62:B65"/>
    <mergeCell ref="B66:B68"/>
    <mergeCell ref="B69:B74"/>
    <mergeCell ref="A4:C4"/>
    <mergeCell ref="A24:A26"/>
    <mergeCell ref="A27:A32"/>
    <mergeCell ref="B27:B28"/>
    <mergeCell ref="B29:B31"/>
    <mergeCell ref="B53:B57"/>
    <mergeCell ref="B11:B12"/>
    <mergeCell ref="B13:B14"/>
    <mergeCell ref="A16:A18"/>
    <mergeCell ref="A20:A23"/>
    <mergeCell ref="B21:B22"/>
    <mergeCell ref="A2:C2"/>
    <mergeCell ref="D4:T6"/>
    <mergeCell ref="U4:U10"/>
    <mergeCell ref="A6:C6"/>
    <mergeCell ref="A7:A10"/>
    <mergeCell ref="B7:B10"/>
    <mergeCell ref="C7:C10"/>
    <mergeCell ref="E10:T10"/>
  </mergeCells>
  <conditionalFormatting sqref="E44:E49">
    <cfRule type="colorScale" priority="11">
      <colorScale>
        <cfvo type="min"/>
        <cfvo type="percentile" val="50"/>
        <cfvo type="max"/>
        <color rgb="FFFF0000"/>
        <color rgb="FFFFEB84"/>
        <color rgb="FF00B050"/>
      </colorScale>
    </cfRule>
  </conditionalFormatting>
  <conditionalFormatting sqref="E53:E74">
    <cfRule type="colorScale" priority="10">
      <colorScale>
        <cfvo type="min"/>
        <cfvo type="percentile" val="50"/>
        <cfvo type="max"/>
        <color rgb="FFFF0000"/>
        <color rgb="FFFFFF00"/>
        <color rgb="FF00B050"/>
      </colorScale>
    </cfRule>
  </conditionalFormatting>
  <conditionalFormatting sqref="E7">
    <cfRule type="duplicateValues" dxfId="89" priority="9"/>
  </conditionalFormatting>
  <conditionalFormatting sqref="F7">
    <cfRule type="duplicateValues" dxfId="88" priority="8"/>
  </conditionalFormatting>
  <conditionalFormatting sqref="G7">
    <cfRule type="duplicateValues" dxfId="87" priority="7"/>
  </conditionalFormatting>
  <conditionalFormatting sqref="H7">
    <cfRule type="duplicateValues" dxfId="86" priority="6"/>
  </conditionalFormatting>
  <conditionalFormatting sqref="I7">
    <cfRule type="duplicateValues" dxfId="85" priority="5"/>
  </conditionalFormatting>
  <conditionalFormatting sqref="J7">
    <cfRule type="duplicateValues" dxfId="84" priority="4"/>
  </conditionalFormatting>
  <conditionalFormatting sqref="K7">
    <cfRule type="duplicateValues" dxfId="83" priority="3"/>
  </conditionalFormatting>
  <conditionalFormatting sqref="L7">
    <cfRule type="duplicateValues" dxfId="82" priority="2"/>
  </conditionalFormatting>
  <conditionalFormatting sqref="M7:S7">
    <cfRule type="duplicateValues" dxfId="81" priority="1"/>
  </conditionalFormatting>
  <conditionalFormatting sqref="E40:T40">
    <cfRule type="colorScale" priority="12">
      <colorScale>
        <cfvo type="min"/>
        <cfvo type="percentile" val="50"/>
        <cfvo type="max"/>
        <color rgb="FFFF0000"/>
        <color rgb="FFFFFF00"/>
        <color rgb="FF00B050"/>
      </colorScale>
    </cfRule>
    <cfRule type="colorScale" priority="13">
      <colorScale>
        <cfvo type="min"/>
        <cfvo type="percentile" val="50"/>
        <cfvo type="max"/>
        <color rgb="FFFF0000"/>
        <color rgb="FFFFFF00"/>
        <color rgb="FF00B050"/>
      </colorScale>
    </cfRule>
  </conditionalFormatting>
  <dataValidations count="1">
    <dataValidation type="list" allowBlank="1" showInputMessage="1" showErrorMessage="1" sqref="E11:T32">
      <formula1>$X$1:$X$2</formula1>
    </dataValidation>
  </dataValidations>
  <pageMargins left="0.7" right="0.7" top="0.75" bottom="0.75" header="0.3" footer="0.3"/>
  <pageSetup scale="2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view="pageBreakPreview" zoomScale="82" zoomScaleNormal="70" zoomScaleSheetLayoutView="82" workbookViewId="0">
      <selection activeCell="G8" sqref="G8"/>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hidden="1" customWidth="1"/>
    <col min="25" max="16384" width="11.42578125" style="1"/>
  </cols>
  <sheetData>
    <row r="1" spans="1:24" ht="89.25" customHeight="1">
      <c r="A1" s="139"/>
      <c r="B1" s="139"/>
      <c r="C1" s="139"/>
      <c r="D1" s="138" t="s">
        <v>243</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253</v>
      </c>
      <c r="B2" s="108"/>
      <c r="C2" s="108"/>
      <c r="D2" s="147" t="s">
        <v>254</v>
      </c>
      <c r="E2" s="147"/>
      <c r="F2" s="147"/>
      <c r="G2" s="147"/>
      <c r="H2" s="147"/>
      <c r="I2" s="147" t="s">
        <v>255</v>
      </c>
      <c r="J2" s="147"/>
      <c r="K2" s="147"/>
      <c r="L2" s="147"/>
      <c r="M2" s="147"/>
      <c r="N2" s="147"/>
      <c r="O2" s="147"/>
      <c r="P2" s="147"/>
      <c r="Q2" s="147"/>
      <c r="R2" s="147"/>
      <c r="S2" s="229" t="s">
        <v>244</v>
      </c>
      <c r="T2" s="229"/>
      <c r="U2" s="147" t="s">
        <v>252</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64" t="s">
        <v>1</v>
      </c>
      <c r="E4" s="165"/>
      <c r="F4" s="165"/>
      <c r="G4" s="165"/>
      <c r="H4" s="165"/>
      <c r="I4" s="165"/>
      <c r="J4" s="165"/>
      <c r="K4" s="165"/>
      <c r="L4" s="165"/>
      <c r="M4" s="165"/>
      <c r="N4" s="165"/>
      <c r="O4" s="165"/>
      <c r="P4" s="165"/>
      <c r="Q4" s="165"/>
      <c r="R4" s="165"/>
      <c r="S4" s="165"/>
      <c r="T4" s="166"/>
      <c r="U4" s="118" t="s">
        <v>2</v>
      </c>
      <c r="V4" s="118" t="s">
        <v>3</v>
      </c>
      <c r="W4" s="118" t="s">
        <v>24</v>
      </c>
    </row>
    <row r="5" spans="1:24" ht="20.25" customHeight="1">
      <c r="A5" s="120" t="s">
        <v>4</v>
      </c>
      <c r="B5" s="120"/>
      <c r="C5" s="120"/>
      <c r="D5" s="167"/>
      <c r="E5" s="168"/>
      <c r="F5" s="168"/>
      <c r="G5" s="168"/>
      <c r="H5" s="168"/>
      <c r="I5" s="168"/>
      <c r="J5" s="168"/>
      <c r="K5" s="168"/>
      <c r="L5" s="168"/>
      <c r="M5" s="168"/>
      <c r="N5" s="168"/>
      <c r="O5" s="168"/>
      <c r="P5" s="168"/>
      <c r="Q5" s="168"/>
      <c r="R5" s="168"/>
      <c r="S5" s="168"/>
      <c r="T5" s="169"/>
      <c r="U5" s="119"/>
      <c r="V5" s="119"/>
      <c r="W5" s="119"/>
    </row>
    <row r="6" spans="1:24" ht="20.25" customHeight="1">
      <c r="A6" s="120" t="s">
        <v>5</v>
      </c>
      <c r="B6" s="120"/>
      <c r="C6" s="120"/>
      <c r="D6" s="170"/>
      <c r="E6" s="171"/>
      <c r="F6" s="171"/>
      <c r="G6" s="171"/>
      <c r="H6" s="171"/>
      <c r="I6" s="171"/>
      <c r="J6" s="171"/>
      <c r="K6" s="171"/>
      <c r="L6" s="171"/>
      <c r="M6" s="171"/>
      <c r="N6" s="171"/>
      <c r="O6" s="171"/>
      <c r="P6" s="171"/>
      <c r="Q6" s="171"/>
      <c r="R6" s="171"/>
      <c r="S6" s="171"/>
      <c r="T6" s="172"/>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94"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34" t="s">
        <v>8</v>
      </c>
      <c r="B11" s="134">
        <f>COUNTIF(E11:T15,"cumple")</f>
        <v>0</v>
      </c>
      <c r="C11" s="11">
        <v>1</v>
      </c>
      <c r="D11" s="64"/>
      <c r="E11" s="34"/>
      <c r="F11" s="34"/>
      <c r="G11" s="34"/>
      <c r="H11" s="34"/>
      <c r="I11" s="34"/>
      <c r="J11" s="34"/>
      <c r="K11" s="34"/>
      <c r="L11" s="34"/>
      <c r="M11" s="34"/>
      <c r="N11" s="34"/>
      <c r="O11" s="34"/>
      <c r="P11" s="34"/>
      <c r="Q11" s="34"/>
      <c r="R11" s="34"/>
      <c r="S11" s="34"/>
      <c r="T11" s="34"/>
      <c r="U11" s="35">
        <f t="shared" ref="U11:U37" si="0">COUNTIF(E11:T11,"CUMPLE")</f>
        <v>0</v>
      </c>
      <c r="V11" s="36">
        <f t="shared" ref="V11:V37" si="1">COUNTIF(E11:T11,"CUMPLE")+COUNTIF(E11:T11,"NO CUMPLE")</f>
        <v>0</v>
      </c>
      <c r="W11" s="37" t="e">
        <f t="shared" ref="W11:W37" si="2">U11/V11</f>
        <v>#DIV/0!</v>
      </c>
    </row>
    <row r="12" spans="1:24" ht="29.25" customHeight="1">
      <c r="A12" s="134"/>
      <c r="B12" s="134"/>
      <c r="C12" s="11">
        <v>2</v>
      </c>
      <c r="D12" s="65"/>
      <c r="E12" s="34"/>
      <c r="F12" s="34"/>
      <c r="G12" s="34"/>
      <c r="H12" s="34"/>
      <c r="I12" s="34"/>
      <c r="J12" s="34"/>
      <c r="K12" s="34"/>
      <c r="L12" s="34"/>
      <c r="M12" s="34"/>
      <c r="N12" s="34"/>
      <c r="O12" s="34"/>
      <c r="P12" s="34"/>
      <c r="Q12" s="34"/>
      <c r="R12" s="34"/>
      <c r="S12" s="34"/>
      <c r="T12" s="34"/>
      <c r="U12" s="35">
        <f t="shared" si="0"/>
        <v>0</v>
      </c>
      <c r="V12" s="36">
        <f t="shared" si="1"/>
        <v>0</v>
      </c>
      <c r="W12" s="37" t="e">
        <f t="shared" si="2"/>
        <v>#DIV/0!</v>
      </c>
    </row>
    <row r="13" spans="1:24" ht="29.25" customHeight="1">
      <c r="A13" s="134"/>
      <c r="B13" s="134">
        <f>(COUNTIF(E11:T15,"cumple")+COUNTIF(E11:T15,"no cumple"))</f>
        <v>0</v>
      </c>
      <c r="C13" s="11">
        <v>3</v>
      </c>
      <c r="D13" s="65"/>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34"/>
      <c r="B14" s="134"/>
      <c r="C14" s="11">
        <v>4</v>
      </c>
      <c r="D14" s="65"/>
      <c r="E14" s="34"/>
      <c r="F14" s="34"/>
      <c r="G14" s="34"/>
      <c r="H14" s="34"/>
      <c r="I14" s="34"/>
      <c r="J14" s="34"/>
      <c r="K14" s="34"/>
      <c r="L14" s="34"/>
      <c r="M14" s="34"/>
      <c r="N14" s="34"/>
      <c r="O14" s="34"/>
      <c r="P14" s="34"/>
      <c r="Q14" s="34"/>
      <c r="R14" s="34"/>
      <c r="S14" s="34"/>
      <c r="T14" s="34"/>
      <c r="U14" s="35">
        <f t="shared" si="0"/>
        <v>0</v>
      </c>
      <c r="V14" s="36">
        <f t="shared" si="1"/>
        <v>0</v>
      </c>
      <c r="W14" s="37" t="e">
        <f>U14/V14</f>
        <v>#DIV/0!</v>
      </c>
    </row>
    <row r="15" spans="1:24" ht="29.25" customHeight="1">
      <c r="A15" s="134"/>
      <c r="B15" s="14" t="e">
        <f>B11/B13</f>
        <v>#DIV/0!</v>
      </c>
      <c r="C15" s="11">
        <v>5</v>
      </c>
      <c r="D15" s="64"/>
      <c r="E15" s="34"/>
      <c r="F15" s="34"/>
      <c r="G15" s="34"/>
      <c r="H15" s="34"/>
      <c r="I15" s="34"/>
      <c r="J15" s="34"/>
      <c r="K15" s="34"/>
      <c r="L15" s="34"/>
      <c r="M15" s="34"/>
      <c r="N15" s="34"/>
      <c r="O15" s="34"/>
      <c r="P15" s="34"/>
      <c r="Q15" s="34"/>
      <c r="R15" s="34"/>
      <c r="S15" s="34"/>
      <c r="T15" s="34"/>
      <c r="U15" s="35">
        <f>COUNTIF(E15:T15,"CUMPLE")</f>
        <v>0</v>
      </c>
      <c r="V15" s="36">
        <f t="shared" si="1"/>
        <v>0</v>
      </c>
      <c r="W15" s="37" t="e">
        <f t="shared" ref="W15:W17" si="3">U15/V15</f>
        <v>#DIV/0!</v>
      </c>
    </row>
    <row r="16" spans="1:24" ht="29.25" customHeight="1">
      <c r="A16" s="134" t="s">
        <v>9</v>
      </c>
      <c r="B16" s="93">
        <f>COUNTIF(E16:T18,"cumple")</f>
        <v>0</v>
      </c>
      <c r="C16" s="11">
        <f t="shared" ref="C16:C37" si="4">C15+1</f>
        <v>6</v>
      </c>
      <c r="D16" s="64"/>
      <c r="E16" s="34"/>
      <c r="F16" s="34"/>
      <c r="G16" s="34"/>
      <c r="H16" s="34"/>
      <c r="I16" s="34"/>
      <c r="J16" s="34"/>
      <c r="K16" s="34"/>
      <c r="L16" s="34"/>
      <c r="M16" s="34"/>
      <c r="N16" s="34"/>
      <c r="O16" s="34"/>
      <c r="P16" s="34"/>
      <c r="Q16" s="34"/>
      <c r="R16" s="34"/>
      <c r="S16" s="34"/>
      <c r="T16" s="34"/>
      <c r="U16" s="35">
        <f t="shared" si="0"/>
        <v>0</v>
      </c>
      <c r="V16" s="36">
        <f t="shared" si="1"/>
        <v>0</v>
      </c>
      <c r="W16" s="37" t="e">
        <f t="shared" si="3"/>
        <v>#DIV/0!</v>
      </c>
    </row>
    <row r="17" spans="1:23" ht="29.25" customHeight="1">
      <c r="A17" s="134"/>
      <c r="B17" s="93">
        <f>(COUNTIF(E16:T18,"cumple")+COUNTIF(E16:T18,"no cumple"))</f>
        <v>0</v>
      </c>
      <c r="C17" s="11">
        <f t="shared" si="4"/>
        <v>7</v>
      </c>
      <c r="D17" s="64"/>
      <c r="E17" s="34"/>
      <c r="F17" s="34"/>
      <c r="G17" s="34"/>
      <c r="H17" s="34"/>
      <c r="I17" s="34"/>
      <c r="J17" s="34"/>
      <c r="K17" s="34"/>
      <c r="L17" s="34"/>
      <c r="M17" s="34"/>
      <c r="N17" s="34"/>
      <c r="O17" s="34"/>
      <c r="P17" s="34"/>
      <c r="Q17" s="34"/>
      <c r="R17" s="34"/>
      <c r="S17" s="34"/>
      <c r="T17" s="34"/>
      <c r="U17" s="35">
        <f t="shared" si="0"/>
        <v>0</v>
      </c>
      <c r="V17" s="36">
        <f>COUNTIF(E17:T17,"CUMPLE")+COUNTIF(E17:T17,"NO CUMPLE")</f>
        <v>0</v>
      </c>
      <c r="W17" s="37" t="e">
        <f t="shared" si="3"/>
        <v>#DIV/0!</v>
      </c>
    </row>
    <row r="18" spans="1:23" ht="29.25" customHeight="1">
      <c r="A18" s="134"/>
      <c r="B18" s="14" t="e">
        <f>B16/B17</f>
        <v>#DIV/0!</v>
      </c>
      <c r="C18" s="11">
        <f t="shared" si="4"/>
        <v>8</v>
      </c>
      <c r="D18" s="64"/>
      <c r="E18" s="34"/>
      <c r="F18" s="34"/>
      <c r="G18" s="34"/>
      <c r="H18" s="34"/>
      <c r="I18" s="34"/>
      <c r="J18" s="34"/>
      <c r="K18" s="34"/>
      <c r="L18" s="34"/>
      <c r="M18" s="34"/>
      <c r="N18" s="34"/>
      <c r="O18" s="34"/>
      <c r="P18" s="34"/>
      <c r="Q18" s="34"/>
      <c r="R18" s="34"/>
      <c r="S18" s="34"/>
      <c r="T18" s="34"/>
      <c r="U18" s="35">
        <f>COUNTIF(E18:T18,"CUMPLE")</f>
        <v>0</v>
      </c>
      <c r="V18" s="36">
        <f t="shared" si="1"/>
        <v>0</v>
      </c>
      <c r="W18" s="37" t="e">
        <f>U18/V18</f>
        <v>#DIV/0!</v>
      </c>
    </row>
    <row r="19" spans="1:23" ht="29.25" customHeight="1">
      <c r="A19" s="93" t="s">
        <v>10</v>
      </c>
      <c r="B19" s="16" t="e">
        <f>W19</f>
        <v>#DIV/0!</v>
      </c>
      <c r="C19" s="11">
        <f t="shared" si="4"/>
        <v>9</v>
      </c>
      <c r="D19" s="64"/>
      <c r="E19" s="34"/>
      <c r="F19" s="34"/>
      <c r="G19" s="34"/>
      <c r="H19" s="34"/>
      <c r="I19" s="34"/>
      <c r="J19" s="34"/>
      <c r="K19" s="34"/>
      <c r="L19" s="34"/>
      <c r="M19" s="34"/>
      <c r="N19" s="34"/>
      <c r="O19" s="34"/>
      <c r="P19" s="34"/>
      <c r="Q19" s="34"/>
      <c r="R19" s="34"/>
      <c r="S19" s="34"/>
      <c r="T19" s="34"/>
      <c r="U19" s="35">
        <f t="shared" si="0"/>
        <v>0</v>
      </c>
      <c r="V19" s="36">
        <f t="shared" si="1"/>
        <v>0</v>
      </c>
      <c r="W19" s="37" t="e">
        <f t="shared" si="2"/>
        <v>#DIV/0!</v>
      </c>
    </row>
    <row r="20" spans="1:23" ht="29.25" customHeight="1">
      <c r="A20" s="155" t="s">
        <v>11</v>
      </c>
      <c r="B20" s="134">
        <f>COUNTIF(E20:T23,"cumple")</f>
        <v>0</v>
      </c>
      <c r="C20" s="11">
        <f t="shared" si="4"/>
        <v>10</v>
      </c>
      <c r="D20" s="64"/>
      <c r="E20" s="34"/>
      <c r="F20" s="34"/>
      <c r="G20" s="34"/>
      <c r="H20" s="34"/>
      <c r="I20" s="34"/>
      <c r="J20" s="34"/>
      <c r="K20" s="34"/>
      <c r="L20" s="34"/>
      <c r="M20" s="34"/>
      <c r="N20" s="34"/>
      <c r="O20" s="34"/>
      <c r="P20" s="34"/>
      <c r="Q20" s="34"/>
      <c r="R20" s="34"/>
      <c r="S20" s="34"/>
      <c r="T20" s="34"/>
      <c r="U20" s="35">
        <f t="shared" si="0"/>
        <v>0</v>
      </c>
      <c r="V20" s="36">
        <f t="shared" si="1"/>
        <v>0</v>
      </c>
      <c r="W20" s="37" t="e">
        <f t="shared" si="2"/>
        <v>#DIV/0!</v>
      </c>
    </row>
    <row r="21" spans="1:23" ht="29.25" customHeight="1">
      <c r="A21" s="156"/>
      <c r="B21" s="134"/>
      <c r="C21" s="11">
        <f t="shared" si="4"/>
        <v>11</v>
      </c>
      <c r="D21" s="64"/>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40.5" customHeight="1">
      <c r="A22" s="156"/>
      <c r="B22" s="93">
        <f>(COUNTIF(E19:T23,"cumple")+COUNTIF(E19:T23,"no cumple"))</f>
        <v>0</v>
      </c>
      <c r="C22" s="11">
        <f t="shared" si="4"/>
        <v>12</v>
      </c>
      <c r="D22" s="65"/>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57"/>
      <c r="B23" s="14" t="e">
        <f>B20/B22</f>
        <v>#DIV/0!</v>
      </c>
      <c r="C23" s="11">
        <f t="shared" si="4"/>
        <v>13</v>
      </c>
      <c r="D23" s="64"/>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29.25" customHeight="1">
      <c r="A24" s="134" t="s">
        <v>12</v>
      </c>
      <c r="B24" s="93">
        <f>COUNTIF(E24:T26,"cumple")</f>
        <v>0</v>
      </c>
      <c r="C24" s="11">
        <f t="shared" si="4"/>
        <v>14</v>
      </c>
      <c r="D24" s="64"/>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134"/>
      <c r="B25" s="93">
        <f>(COUNTIF(E24:T26,"cumple")+COUNTIF(E24:T26,"no cumple"))</f>
        <v>0</v>
      </c>
      <c r="C25" s="11">
        <f t="shared" si="4"/>
        <v>15</v>
      </c>
      <c r="D25" s="64"/>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34"/>
      <c r="B26" s="14" t="e">
        <f>B24/B25</f>
        <v>#DIV/0!</v>
      </c>
      <c r="C26" s="11">
        <f t="shared" si="4"/>
        <v>16</v>
      </c>
      <c r="D26" s="64"/>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34" t="s">
        <v>13</v>
      </c>
      <c r="B27" s="134">
        <f>COUNTIF(E27:T37,"cumple")</f>
        <v>0</v>
      </c>
      <c r="C27" s="11">
        <f t="shared" si="4"/>
        <v>17</v>
      </c>
      <c r="D27" s="64"/>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34"/>
      <c r="B28" s="134"/>
      <c r="C28" s="11">
        <f t="shared" si="4"/>
        <v>18</v>
      </c>
      <c r="D28" s="64"/>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34"/>
      <c r="B29" s="134"/>
      <c r="C29" s="11">
        <f t="shared" si="4"/>
        <v>19</v>
      </c>
      <c r="D29" s="64"/>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34"/>
      <c r="B30" s="134"/>
      <c r="C30" s="11">
        <f t="shared" si="4"/>
        <v>20</v>
      </c>
      <c r="D30" s="64"/>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c r="B31" s="134"/>
      <c r="C31" s="11">
        <f t="shared" si="4"/>
        <v>21</v>
      </c>
      <c r="D31" s="64"/>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134">
        <f>(COUNTIF(E27:T37,"cumple")+COUNTIF(E27:T37,"no cumple"))</f>
        <v>0</v>
      </c>
      <c r="C32" s="11">
        <f t="shared" si="4"/>
        <v>22</v>
      </c>
      <c r="D32" s="64"/>
      <c r="E32" s="34"/>
      <c r="F32" s="34"/>
      <c r="G32" s="34"/>
      <c r="H32" s="34"/>
      <c r="I32" s="34"/>
      <c r="J32" s="34"/>
      <c r="K32" s="34"/>
      <c r="L32" s="34"/>
      <c r="M32" s="34"/>
      <c r="N32" s="34"/>
      <c r="O32" s="34"/>
      <c r="P32" s="34"/>
      <c r="Q32" s="34"/>
      <c r="R32" s="34"/>
      <c r="S32" s="34"/>
      <c r="T32" s="34"/>
      <c r="U32" s="35">
        <f t="shared" si="0"/>
        <v>0</v>
      </c>
      <c r="V32" s="36">
        <f t="shared" si="1"/>
        <v>0</v>
      </c>
      <c r="W32" s="37" t="e">
        <f t="shared" si="2"/>
        <v>#DIV/0!</v>
      </c>
    </row>
    <row r="33" spans="1:23" ht="29.25" customHeight="1">
      <c r="A33" s="134"/>
      <c r="B33" s="134"/>
      <c r="C33" s="11">
        <f t="shared" si="4"/>
        <v>23</v>
      </c>
      <c r="D33" s="64"/>
      <c r="E33" s="34"/>
      <c r="F33" s="34"/>
      <c r="G33" s="34"/>
      <c r="H33" s="34"/>
      <c r="I33" s="34"/>
      <c r="J33" s="34"/>
      <c r="K33" s="34"/>
      <c r="L33" s="34"/>
      <c r="M33" s="34"/>
      <c r="N33" s="34"/>
      <c r="O33" s="34"/>
      <c r="P33" s="34"/>
      <c r="Q33" s="34"/>
      <c r="R33" s="34"/>
      <c r="S33" s="34"/>
      <c r="T33" s="34"/>
      <c r="U33" s="35">
        <f t="shared" si="0"/>
        <v>0</v>
      </c>
      <c r="V33" s="36">
        <f t="shared" si="1"/>
        <v>0</v>
      </c>
      <c r="W33" s="37" t="e">
        <f t="shared" si="2"/>
        <v>#DIV/0!</v>
      </c>
    </row>
    <row r="34" spans="1:23" ht="29.25" customHeight="1">
      <c r="A34" s="134"/>
      <c r="B34" s="134"/>
      <c r="C34" s="11">
        <f t="shared" si="4"/>
        <v>24</v>
      </c>
      <c r="D34" s="64"/>
      <c r="E34" s="34"/>
      <c r="F34" s="34"/>
      <c r="G34" s="34"/>
      <c r="H34" s="34"/>
      <c r="I34" s="34"/>
      <c r="J34" s="34"/>
      <c r="K34" s="34"/>
      <c r="L34" s="34"/>
      <c r="M34" s="34"/>
      <c r="N34" s="34"/>
      <c r="O34" s="34"/>
      <c r="P34" s="34"/>
      <c r="Q34" s="34"/>
      <c r="R34" s="34"/>
      <c r="S34" s="34"/>
      <c r="T34" s="34"/>
      <c r="U34" s="35">
        <f t="shared" si="0"/>
        <v>0</v>
      </c>
      <c r="V34" s="36">
        <f t="shared" si="1"/>
        <v>0</v>
      </c>
      <c r="W34" s="37" t="e">
        <f t="shared" si="2"/>
        <v>#DIV/0!</v>
      </c>
    </row>
    <row r="35" spans="1:23" ht="29.25" customHeight="1">
      <c r="A35" s="134"/>
      <c r="B35" s="134"/>
      <c r="C35" s="11">
        <f t="shared" si="4"/>
        <v>25</v>
      </c>
      <c r="D35" s="67"/>
      <c r="E35" s="34"/>
      <c r="F35" s="34"/>
      <c r="G35" s="34"/>
      <c r="H35" s="34"/>
      <c r="I35" s="34"/>
      <c r="J35" s="34"/>
      <c r="K35" s="34"/>
      <c r="L35" s="34"/>
      <c r="M35" s="34"/>
      <c r="N35" s="34"/>
      <c r="O35" s="34"/>
      <c r="P35" s="34"/>
      <c r="Q35" s="34"/>
      <c r="R35" s="34"/>
      <c r="S35" s="34"/>
      <c r="T35" s="34"/>
      <c r="U35" s="35">
        <f t="shared" si="0"/>
        <v>0</v>
      </c>
      <c r="V35" s="36">
        <f t="shared" si="1"/>
        <v>0</v>
      </c>
      <c r="W35" s="37" t="e">
        <f t="shared" si="2"/>
        <v>#DIV/0!</v>
      </c>
    </row>
    <row r="36" spans="1:23" ht="29.25" customHeight="1">
      <c r="A36" s="134"/>
      <c r="B36" s="134"/>
      <c r="C36" s="11">
        <f t="shared" si="4"/>
        <v>26</v>
      </c>
      <c r="D36" s="67"/>
      <c r="E36" s="34"/>
      <c r="F36" s="34"/>
      <c r="G36" s="34"/>
      <c r="H36" s="34"/>
      <c r="I36" s="34"/>
      <c r="J36" s="34"/>
      <c r="K36" s="34"/>
      <c r="L36" s="34"/>
      <c r="M36" s="34"/>
      <c r="N36" s="34"/>
      <c r="O36" s="34"/>
      <c r="P36" s="34"/>
      <c r="Q36" s="34"/>
      <c r="R36" s="34"/>
      <c r="S36" s="34"/>
      <c r="T36" s="34"/>
      <c r="U36" s="35">
        <f t="shared" si="0"/>
        <v>0</v>
      </c>
      <c r="V36" s="36">
        <f t="shared" si="1"/>
        <v>0</v>
      </c>
      <c r="W36" s="37" t="e">
        <f t="shared" si="2"/>
        <v>#DIV/0!</v>
      </c>
    </row>
    <row r="37" spans="1:23" ht="29.25" customHeight="1">
      <c r="A37" s="134"/>
      <c r="B37" s="14" t="e">
        <f>B27/B32</f>
        <v>#DIV/0!</v>
      </c>
      <c r="C37" s="11">
        <f t="shared" si="4"/>
        <v>27</v>
      </c>
      <c r="D37" s="64"/>
      <c r="E37" s="34"/>
      <c r="F37" s="34"/>
      <c r="G37" s="34"/>
      <c r="H37" s="34"/>
      <c r="I37" s="34"/>
      <c r="J37" s="34"/>
      <c r="K37" s="34"/>
      <c r="L37" s="34"/>
      <c r="M37" s="34"/>
      <c r="N37" s="34"/>
      <c r="O37" s="34"/>
      <c r="P37" s="34"/>
      <c r="Q37" s="34"/>
      <c r="R37" s="34"/>
      <c r="S37" s="34"/>
      <c r="T37" s="34"/>
      <c r="U37" s="35">
        <f t="shared" si="0"/>
        <v>0</v>
      </c>
      <c r="V37" s="36">
        <f t="shared" si="1"/>
        <v>0</v>
      </c>
      <c r="W37" s="37" t="e">
        <f t="shared" si="2"/>
        <v>#DIV/0!</v>
      </c>
    </row>
    <row r="38" spans="1:23">
      <c r="D38" s="42" t="s">
        <v>2</v>
      </c>
      <c r="E38" s="52">
        <f t="shared" ref="E38:T38" si="5">COUNTIF(E11:E37,"cumple")</f>
        <v>0</v>
      </c>
      <c r="F38" s="52">
        <f t="shared" si="5"/>
        <v>0</v>
      </c>
      <c r="G38" s="52">
        <f t="shared" si="5"/>
        <v>0</v>
      </c>
      <c r="H38" s="52">
        <f t="shared" si="5"/>
        <v>0</v>
      </c>
      <c r="I38" s="52">
        <f t="shared" si="5"/>
        <v>0</v>
      </c>
      <c r="J38" s="52">
        <f t="shared" si="5"/>
        <v>0</v>
      </c>
      <c r="K38" s="52">
        <f t="shared" si="5"/>
        <v>0</v>
      </c>
      <c r="L38" s="52">
        <f t="shared" si="5"/>
        <v>0</v>
      </c>
      <c r="M38" s="52">
        <f t="shared" si="5"/>
        <v>0</v>
      </c>
      <c r="N38" s="52">
        <f t="shared" si="5"/>
        <v>0</v>
      </c>
      <c r="O38" s="52">
        <f t="shared" si="5"/>
        <v>0</v>
      </c>
      <c r="P38" s="52">
        <f t="shared" si="5"/>
        <v>0</v>
      </c>
      <c r="Q38" s="52">
        <f t="shared" si="5"/>
        <v>0</v>
      </c>
      <c r="R38" s="52">
        <f t="shared" si="5"/>
        <v>0</v>
      </c>
      <c r="S38" s="52">
        <f t="shared" si="5"/>
        <v>0</v>
      </c>
      <c r="T38" s="52">
        <f t="shared" si="5"/>
        <v>0</v>
      </c>
      <c r="U38" s="18">
        <f>SUM(E38:T38)</f>
        <v>0</v>
      </c>
      <c r="V38" s="146"/>
      <c r="W38" s="146"/>
    </row>
    <row r="39" spans="1:23">
      <c r="D39" s="42" t="s">
        <v>14</v>
      </c>
      <c r="E39" s="53">
        <f t="shared" ref="E39:T39" si="6">COUNTIF(E11:E37,"cumple")+COUNTIF(E11:E37,"no cumple")</f>
        <v>0</v>
      </c>
      <c r="F39" s="53">
        <f t="shared" si="6"/>
        <v>0</v>
      </c>
      <c r="G39" s="53">
        <f t="shared" si="6"/>
        <v>0</v>
      </c>
      <c r="H39" s="53">
        <f t="shared" si="6"/>
        <v>0</v>
      </c>
      <c r="I39" s="53">
        <f t="shared" si="6"/>
        <v>0</v>
      </c>
      <c r="J39" s="53">
        <f t="shared" si="6"/>
        <v>0</v>
      </c>
      <c r="K39" s="53">
        <f t="shared" si="6"/>
        <v>0</v>
      </c>
      <c r="L39" s="53">
        <f t="shared" si="6"/>
        <v>0</v>
      </c>
      <c r="M39" s="53">
        <f t="shared" si="6"/>
        <v>0</v>
      </c>
      <c r="N39" s="53">
        <f t="shared" si="6"/>
        <v>0</v>
      </c>
      <c r="O39" s="53">
        <f t="shared" si="6"/>
        <v>0</v>
      </c>
      <c r="P39" s="53">
        <f t="shared" si="6"/>
        <v>0</v>
      </c>
      <c r="Q39" s="53">
        <f t="shared" si="6"/>
        <v>0</v>
      </c>
      <c r="R39" s="53">
        <f t="shared" si="6"/>
        <v>0</v>
      </c>
      <c r="S39" s="53">
        <f t="shared" si="6"/>
        <v>0</v>
      </c>
      <c r="T39" s="53">
        <f t="shared" si="6"/>
        <v>0</v>
      </c>
      <c r="U39" s="19">
        <f>SUM(E39:T39)</f>
        <v>0</v>
      </c>
      <c r="V39" s="144"/>
      <c r="W39" s="144"/>
    </row>
    <row r="40" spans="1:23">
      <c r="D40" s="43" t="s">
        <v>15</v>
      </c>
      <c r="E40" s="54" t="e">
        <f>E38/E39</f>
        <v>#DIV/0!</v>
      </c>
      <c r="F40" s="54" t="e">
        <f t="shared" ref="F40:T40" si="7">F38/F39</f>
        <v>#DIV/0!</v>
      </c>
      <c r="G40" s="54" t="e">
        <f t="shared" si="7"/>
        <v>#DIV/0!</v>
      </c>
      <c r="H40" s="54" t="e">
        <f t="shared" si="7"/>
        <v>#DIV/0!</v>
      </c>
      <c r="I40" s="54" t="e">
        <f t="shared" si="7"/>
        <v>#DIV/0!</v>
      </c>
      <c r="J40" s="54" t="e">
        <f t="shared" si="7"/>
        <v>#DIV/0!</v>
      </c>
      <c r="K40" s="54" t="e">
        <f t="shared" si="7"/>
        <v>#DIV/0!</v>
      </c>
      <c r="L40" s="54" t="e">
        <f t="shared" si="7"/>
        <v>#DIV/0!</v>
      </c>
      <c r="M40" s="54" t="e">
        <f t="shared" si="7"/>
        <v>#DIV/0!</v>
      </c>
      <c r="N40" s="54" t="e">
        <f t="shared" si="7"/>
        <v>#DIV/0!</v>
      </c>
      <c r="O40" s="54" t="e">
        <f t="shared" si="7"/>
        <v>#DIV/0!</v>
      </c>
      <c r="P40" s="54" t="e">
        <f t="shared" si="7"/>
        <v>#DIV/0!</v>
      </c>
      <c r="Q40" s="54" t="e">
        <f t="shared" si="7"/>
        <v>#DIV/0!</v>
      </c>
      <c r="R40" s="54" t="e">
        <f t="shared" si="7"/>
        <v>#DIV/0!</v>
      </c>
      <c r="S40" s="54" t="e">
        <f t="shared" si="7"/>
        <v>#DIV/0!</v>
      </c>
      <c r="T40" s="54" t="e">
        <f t="shared" si="7"/>
        <v>#DIV/0!</v>
      </c>
      <c r="U40" s="20" t="e">
        <f>U38/U39</f>
        <v>#DIV/0!</v>
      </c>
      <c r="V40" s="144"/>
      <c r="W40" s="144"/>
    </row>
    <row r="41" spans="1:23">
      <c r="V41" s="144"/>
      <c r="W41" s="144"/>
    </row>
    <row r="42" spans="1:23">
      <c r="I42" s="23"/>
      <c r="J42" s="23"/>
      <c r="K42" s="23"/>
      <c r="L42" s="23"/>
      <c r="M42" s="23"/>
      <c r="N42" s="23"/>
      <c r="O42" s="23"/>
      <c r="P42" s="23"/>
      <c r="Q42" s="23"/>
      <c r="R42" s="23"/>
      <c r="S42" s="23"/>
      <c r="T42" s="23"/>
      <c r="U42" s="144"/>
      <c r="V42" s="144"/>
      <c r="W42" s="144"/>
    </row>
    <row r="43" spans="1:23">
      <c r="D43" s="40" t="s">
        <v>20</v>
      </c>
      <c r="E43" s="55"/>
      <c r="F43" s="55"/>
      <c r="G43" s="55"/>
      <c r="H43" s="55"/>
      <c r="I43" s="55"/>
      <c r="J43" s="56"/>
      <c r="K43" s="57"/>
      <c r="L43" s="55"/>
      <c r="M43" s="57"/>
      <c r="N43" s="57"/>
      <c r="O43" s="57"/>
      <c r="P43" s="57"/>
      <c r="Q43" s="57"/>
      <c r="R43" s="57"/>
      <c r="S43" s="57"/>
      <c r="T43" s="57"/>
      <c r="U43" s="144"/>
      <c r="V43" s="144"/>
      <c r="W43" s="144"/>
    </row>
    <row r="44" spans="1:23">
      <c r="D44" s="41" t="s">
        <v>21</v>
      </c>
      <c r="E44" s="58">
        <f t="shared" ref="E44:T44" si="8">E9</f>
        <v>0</v>
      </c>
      <c r="F44" s="58">
        <f t="shared" si="8"/>
        <v>0</v>
      </c>
      <c r="G44" s="58">
        <f t="shared" si="8"/>
        <v>0</v>
      </c>
      <c r="H44" s="58">
        <f t="shared" si="8"/>
        <v>0</v>
      </c>
      <c r="I44" s="58">
        <f t="shared" si="8"/>
        <v>0</v>
      </c>
      <c r="J44" s="58">
        <f t="shared" si="8"/>
        <v>0</v>
      </c>
      <c r="K44" s="58">
        <f t="shared" si="8"/>
        <v>0</v>
      </c>
      <c r="L44" s="58">
        <f t="shared" si="8"/>
        <v>0</v>
      </c>
      <c r="M44" s="58">
        <f t="shared" si="8"/>
        <v>0</v>
      </c>
      <c r="N44" s="58">
        <f t="shared" si="8"/>
        <v>0</v>
      </c>
      <c r="O44" s="58">
        <f t="shared" si="8"/>
        <v>0</v>
      </c>
      <c r="P44" s="58">
        <f t="shared" si="8"/>
        <v>0</v>
      </c>
      <c r="Q44" s="58">
        <f t="shared" si="8"/>
        <v>0</v>
      </c>
      <c r="R44" s="58">
        <f t="shared" si="8"/>
        <v>0</v>
      </c>
      <c r="S44" s="58">
        <f t="shared" si="8"/>
        <v>0</v>
      </c>
      <c r="T44" s="58">
        <f t="shared" si="8"/>
        <v>0</v>
      </c>
      <c r="U44" s="144"/>
      <c r="V44" s="144"/>
      <c r="W44" s="144"/>
    </row>
    <row r="45" spans="1:23">
      <c r="D45" s="41" t="s">
        <v>22</v>
      </c>
      <c r="E45" s="59" t="e">
        <f t="shared" ref="E45:S45" si="9">E40</f>
        <v>#DIV/0!</v>
      </c>
      <c r="F45" s="59" t="e">
        <f t="shared" si="9"/>
        <v>#DIV/0!</v>
      </c>
      <c r="G45" s="59" t="e">
        <f t="shared" si="9"/>
        <v>#DIV/0!</v>
      </c>
      <c r="H45" s="59" t="e">
        <f t="shared" si="9"/>
        <v>#DIV/0!</v>
      </c>
      <c r="I45" s="59" t="e">
        <f t="shared" si="9"/>
        <v>#DIV/0!</v>
      </c>
      <c r="J45" s="59" t="e">
        <f t="shared" si="9"/>
        <v>#DIV/0!</v>
      </c>
      <c r="K45" s="59" t="e">
        <f t="shared" si="9"/>
        <v>#DIV/0!</v>
      </c>
      <c r="L45" s="59" t="e">
        <f t="shared" si="9"/>
        <v>#DIV/0!</v>
      </c>
      <c r="M45" s="59" t="e">
        <f t="shared" si="9"/>
        <v>#DIV/0!</v>
      </c>
      <c r="N45" s="59" t="e">
        <f t="shared" si="9"/>
        <v>#DIV/0!</v>
      </c>
      <c r="O45" s="59" t="e">
        <f t="shared" si="9"/>
        <v>#DIV/0!</v>
      </c>
      <c r="P45" s="59" t="e">
        <f t="shared" si="9"/>
        <v>#DIV/0!</v>
      </c>
      <c r="Q45" s="59" t="e">
        <f t="shared" si="9"/>
        <v>#DIV/0!</v>
      </c>
      <c r="R45" s="59" t="e">
        <f t="shared" si="9"/>
        <v>#DIV/0!</v>
      </c>
      <c r="S45" s="59" t="e">
        <f t="shared" si="9"/>
        <v>#DIV/0!</v>
      </c>
      <c r="T45" s="59" t="e">
        <f>T40</f>
        <v>#DIV/0!</v>
      </c>
      <c r="U45" s="144"/>
      <c r="V45" s="144"/>
      <c r="W45" s="144"/>
    </row>
    <row r="46" spans="1:23">
      <c r="U46" s="144"/>
      <c r="V46" s="144"/>
      <c r="W46" s="144"/>
    </row>
    <row r="47" spans="1:23">
      <c r="U47" s="144"/>
      <c r="V47" s="144"/>
      <c r="W47" s="144"/>
    </row>
    <row r="48" spans="1:23" ht="13.5" thickBot="1">
      <c r="A48" s="24"/>
      <c r="B48" s="24"/>
      <c r="C48" s="24"/>
      <c r="D48" s="25"/>
      <c r="E48" s="26"/>
      <c r="F48" s="26"/>
      <c r="G48" s="26"/>
      <c r="H48" s="26"/>
      <c r="I48" s="26"/>
      <c r="J48" s="26"/>
      <c r="K48" s="26"/>
      <c r="L48" s="26"/>
      <c r="M48" s="26"/>
      <c r="N48" s="26"/>
      <c r="O48" s="26"/>
      <c r="P48" s="26"/>
      <c r="Q48" s="26"/>
      <c r="R48" s="26"/>
      <c r="S48" s="26"/>
      <c r="T48" s="26"/>
      <c r="U48" s="144"/>
      <c r="V48" s="144"/>
      <c r="W48" s="144"/>
    </row>
    <row r="49" spans="1:24" ht="36.75" thickBot="1">
      <c r="D49" s="27" t="str">
        <f>A11</f>
        <v xml:space="preserve">Anamnesis </v>
      </c>
      <c r="E49" s="44" t="e">
        <f>B15</f>
        <v>#DIV/0!</v>
      </c>
      <c r="F49" s="28"/>
      <c r="U49" s="144"/>
      <c r="V49" s="144"/>
      <c r="W49" s="144"/>
    </row>
    <row r="50" spans="1:24" ht="36.75" thickBot="1">
      <c r="D50" s="29" t="str">
        <f>A16</f>
        <v xml:space="preserve">Examen físico </v>
      </c>
      <c r="E50" s="45" t="e">
        <f>B18</f>
        <v>#DIV/0!</v>
      </c>
      <c r="F50" s="28"/>
      <c r="U50" s="144"/>
      <c r="V50" s="144"/>
      <c r="W50" s="144"/>
    </row>
    <row r="51" spans="1:24" ht="36.75" thickBot="1">
      <c r="D51" s="29" t="str">
        <f>A19</f>
        <v xml:space="preserve">Diagnostico </v>
      </c>
      <c r="E51" s="46" t="e">
        <f>B19</f>
        <v>#DIV/0!</v>
      </c>
      <c r="F51" s="28"/>
      <c r="U51" s="144"/>
      <c r="V51" s="144"/>
      <c r="W51" s="144"/>
    </row>
    <row r="52" spans="1:24" s="22" customFormat="1" ht="36.75" thickBot="1">
      <c r="A52" s="17"/>
      <c r="B52" s="17"/>
      <c r="C52" s="17"/>
      <c r="D52" s="29" t="str">
        <f>A20</f>
        <v xml:space="preserve">Plan Terapéutico </v>
      </c>
      <c r="E52" s="45" t="e">
        <f>B23</f>
        <v>#DIV/0!</v>
      </c>
      <c r="F52" s="28"/>
      <c r="U52" s="144"/>
      <c r="V52" s="144"/>
      <c r="W52" s="144"/>
      <c r="X52" s="1"/>
    </row>
    <row r="53" spans="1:24" s="22" customFormat="1" ht="36.75" thickBot="1">
      <c r="A53" s="17"/>
      <c r="B53" s="17"/>
      <c r="C53" s="17"/>
      <c r="D53" s="29" t="str">
        <f>A24</f>
        <v xml:space="preserve">Integralidad y secuencia </v>
      </c>
      <c r="E53" s="45" t="e">
        <f>B26</f>
        <v>#DIV/0!</v>
      </c>
      <c r="F53" s="28"/>
      <c r="U53" s="144"/>
      <c r="V53" s="144"/>
      <c r="W53" s="144"/>
      <c r="X53" s="1"/>
    </row>
    <row r="54" spans="1:24" s="22" customFormat="1" ht="36.75" thickBot="1">
      <c r="A54" s="17"/>
      <c r="B54" s="17"/>
      <c r="C54" s="17"/>
      <c r="D54" s="29" t="str">
        <f>A27</f>
        <v xml:space="preserve">Adherencia a la GPC (Guías de prácticas clínicas), protocolos o procedimientos </v>
      </c>
      <c r="E54" s="47" t="e">
        <f>B37</f>
        <v>#DIV/0!</v>
      </c>
      <c r="F54" s="28"/>
      <c r="U54" s="144"/>
      <c r="V54" s="144"/>
      <c r="W54" s="144"/>
      <c r="X54" s="1"/>
    </row>
    <row r="55" spans="1:24" s="22" customFormat="1" ht="13.5" thickBot="1">
      <c r="A55" s="17"/>
      <c r="B55" s="17"/>
      <c r="C55" s="17"/>
      <c r="D55" s="21"/>
      <c r="U55" s="144"/>
      <c r="V55" s="144"/>
      <c r="W55" s="144"/>
      <c r="X55" s="1"/>
    </row>
    <row r="56" spans="1:24" s="22" customFormat="1" ht="13.5" thickBot="1">
      <c r="A56" s="17"/>
      <c r="B56" s="135" t="str">
        <f>A11</f>
        <v xml:space="preserve">Anamnesis </v>
      </c>
      <c r="C56" s="72">
        <v>1</v>
      </c>
      <c r="D56" s="73">
        <f>D11</f>
        <v>0</v>
      </c>
      <c r="E56" s="74" t="e">
        <f>W11</f>
        <v>#DIV/0!</v>
      </c>
      <c r="U56" s="144"/>
      <c r="V56" s="144"/>
      <c r="W56" s="144"/>
      <c r="X56" s="1"/>
    </row>
    <row r="57" spans="1:24" s="22" customFormat="1" ht="13.5" thickBot="1">
      <c r="A57" s="17"/>
      <c r="B57" s="136"/>
      <c r="C57" s="70">
        <v>2</v>
      </c>
      <c r="D57" s="73" t="e">
        <f>#REF!</f>
        <v>#REF!</v>
      </c>
      <c r="E57" s="75" t="e">
        <f>#REF!</f>
        <v>#REF!</v>
      </c>
      <c r="U57" s="144"/>
      <c r="V57" s="144"/>
      <c r="W57" s="144"/>
      <c r="X57" s="1"/>
    </row>
    <row r="58" spans="1:24" s="22" customFormat="1" ht="13.5" thickBot="1">
      <c r="A58" s="17"/>
      <c r="B58" s="136"/>
      <c r="C58" s="70">
        <v>3</v>
      </c>
      <c r="D58" s="73">
        <f>D12</f>
        <v>0</v>
      </c>
      <c r="E58" s="75" t="e">
        <f>W12</f>
        <v>#DIV/0!</v>
      </c>
      <c r="U58" s="144"/>
      <c r="V58" s="144"/>
      <c r="W58" s="144"/>
      <c r="X58" s="1"/>
    </row>
    <row r="59" spans="1:24" s="22" customFormat="1" ht="26.25" customHeight="1" thickBot="1">
      <c r="A59" s="17"/>
      <c r="B59" s="136"/>
      <c r="C59" s="70">
        <v>4</v>
      </c>
      <c r="D59" s="73">
        <f>D13</f>
        <v>0</v>
      </c>
      <c r="E59" s="75" t="e">
        <f>W13</f>
        <v>#DIV/0!</v>
      </c>
      <c r="U59" s="144"/>
      <c r="V59" s="144"/>
      <c r="W59" s="144"/>
      <c r="X59" s="1"/>
    </row>
    <row r="60" spans="1:24" s="22" customFormat="1" ht="13.5" thickBot="1">
      <c r="A60" s="17"/>
      <c r="B60" s="137"/>
      <c r="C60" s="76">
        <v>5</v>
      </c>
      <c r="D60" s="73" t="e">
        <f>#REF!</f>
        <v>#REF!</v>
      </c>
      <c r="E60" s="78" t="e">
        <f>#REF!</f>
        <v>#REF!</v>
      </c>
      <c r="U60" s="144"/>
      <c r="V60" s="144"/>
      <c r="W60" s="144"/>
      <c r="X60" s="1"/>
    </row>
    <row r="61" spans="1:24" s="22" customFormat="1" ht="26.25" customHeight="1" thickBot="1">
      <c r="A61" s="17"/>
      <c r="B61" s="158" t="str">
        <f>D50</f>
        <v xml:space="preserve">Examen físico </v>
      </c>
      <c r="C61" s="72">
        <v>6</v>
      </c>
      <c r="D61" s="73">
        <f t="shared" ref="D61:D87" si="10">D14</f>
        <v>0</v>
      </c>
      <c r="E61" s="74" t="e">
        <f t="shared" ref="E61:E83" si="11">W14</f>
        <v>#DIV/0!</v>
      </c>
      <c r="U61" s="144"/>
      <c r="V61" s="144"/>
      <c r="W61" s="144"/>
      <c r="X61" s="1"/>
    </row>
    <row r="62" spans="1:24" s="22" customFormat="1" ht="26.25" customHeight="1" thickBot="1">
      <c r="A62" s="17"/>
      <c r="B62" s="159"/>
      <c r="C62" s="70">
        <v>7</v>
      </c>
      <c r="D62" s="73">
        <f t="shared" si="10"/>
        <v>0</v>
      </c>
      <c r="E62" s="75" t="e">
        <f t="shared" si="11"/>
        <v>#DIV/0!</v>
      </c>
      <c r="U62" s="144"/>
      <c r="V62" s="144"/>
      <c r="W62" s="144"/>
      <c r="X62" s="1"/>
    </row>
    <row r="63" spans="1:24" s="22" customFormat="1" ht="39" customHeight="1" thickBot="1">
      <c r="A63" s="17"/>
      <c r="B63" s="160"/>
      <c r="C63" s="76">
        <v>8</v>
      </c>
      <c r="D63" s="73">
        <f t="shared" si="10"/>
        <v>0</v>
      </c>
      <c r="E63" s="78" t="e">
        <f t="shared" si="11"/>
        <v>#DIV/0!</v>
      </c>
      <c r="U63" s="144"/>
      <c r="V63" s="144"/>
      <c r="W63" s="144"/>
      <c r="X63" s="1"/>
    </row>
    <row r="64" spans="1:24" s="22" customFormat="1" ht="13.5" thickBot="1">
      <c r="A64" s="17"/>
      <c r="B64" s="90" t="str">
        <f>A19</f>
        <v xml:space="preserve">Diagnostico </v>
      </c>
      <c r="C64" s="80">
        <v>9</v>
      </c>
      <c r="D64" s="73">
        <f t="shared" si="10"/>
        <v>0</v>
      </c>
      <c r="E64" s="91" t="e">
        <f t="shared" si="11"/>
        <v>#DIV/0!</v>
      </c>
      <c r="U64" s="144"/>
      <c r="V64" s="144"/>
      <c r="W64" s="144"/>
      <c r="X64" s="1"/>
    </row>
    <row r="65" spans="1:24" s="22" customFormat="1" ht="13.5" thickBot="1">
      <c r="A65" s="17"/>
      <c r="B65" s="131" t="str">
        <f>D52</f>
        <v xml:space="preserve">Plan Terapéutico </v>
      </c>
      <c r="C65" s="72">
        <v>10</v>
      </c>
      <c r="D65" s="73">
        <f t="shared" si="10"/>
        <v>0</v>
      </c>
      <c r="E65" s="74" t="e">
        <f t="shared" si="11"/>
        <v>#DIV/0!</v>
      </c>
      <c r="U65" s="144"/>
      <c r="V65" s="144"/>
      <c r="W65" s="144"/>
      <c r="X65" s="1"/>
    </row>
    <row r="66" spans="1:24" s="22" customFormat="1" ht="13.5" thickBot="1">
      <c r="A66" s="17"/>
      <c r="B66" s="132"/>
      <c r="C66" s="70">
        <v>11</v>
      </c>
      <c r="D66" s="73">
        <f t="shared" si="10"/>
        <v>0</v>
      </c>
      <c r="E66" s="75" t="e">
        <f t="shared" si="11"/>
        <v>#DIV/0!</v>
      </c>
      <c r="G66" s="33"/>
      <c r="U66" s="144"/>
      <c r="V66" s="144"/>
      <c r="W66" s="144"/>
      <c r="X66" s="1"/>
    </row>
    <row r="67" spans="1:24" s="22" customFormat="1" ht="13.5" thickBot="1">
      <c r="A67" s="17"/>
      <c r="B67" s="132"/>
      <c r="C67" s="70">
        <v>12</v>
      </c>
      <c r="D67" s="73">
        <f t="shared" si="10"/>
        <v>0</v>
      </c>
      <c r="E67" s="75" t="e">
        <f t="shared" si="11"/>
        <v>#DIV/0!</v>
      </c>
      <c r="G67" s="33"/>
      <c r="U67" s="144"/>
      <c r="V67" s="144"/>
      <c r="W67" s="144"/>
      <c r="X67" s="1"/>
    </row>
    <row r="68" spans="1:24" s="22" customFormat="1" ht="13.5" thickBot="1">
      <c r="A68" s="17"/>
      <c r="B68" s="133"/>
      <c r="C68" s="76">
        <v>13</v>
      </c>
      <c r="D68" s="73">
        <f t="shared" si="10"/>
        <v>0</v>
      </c>
      <c r="E68" s="78" t="e">
        <f t="shared" si="11"/>
        <v>#DIV/0!</v>
      </c>
      <c r="G68" s="86"/>
      <c r="U68" s="144"/>
      <c r="V68" s="144"/>
      <c r="W68" s="144"/>
      <c r="X68" s="1"/>
    </row>
    <row r="69" spans="1:24" s="22" customFormat="1" ht="13.5" thickBot="1">
      <c r="A69" s="17"/>
      <c r="B69" s="131" t="str">
        <f>D53</f>
        <v xml:space="preserve">Integralidad y secuencia </v>
      </c>
      <c r="C69" s="72">
        <v>14</v>
      </c>
      <c r="D69" s="73">
        <f t="shared" si="10"/>
        <v>0</v>
      </c>
      <c r="E69" s="74" t="e">
        <f t="shared" si="11"/>
        <v>#DIV/0!</v>
      </c>
      <c r="G69" s="150"/>
      <c r="U69" s="144"/>
      <c r="V69" s="144"/>
      <c r="W69" s="144"/>
      <c r="X69" s="1"/>
    </row>
    <row r="70" spans="1:24" s="22" customFormat="1" ht="13.5" thickBot="1">
      <c r="A70" s="17"/>
      <c r="B70" s="132"/>
      <c r="C70" s="70">
        <v>15</v>
      </c>
      <c r="D70" s="73">
        <f t="shared" si="10"/>
        <v>0</v>
      </c>
      <c r="E70" s="75" t="e">
        <f t="shared" si="11"/>
        <v>#DIV/0!</v>
      </c>
      <c r="G70" s="150"/>
      <c r="U70" s="144"/>
      <c r="V70" s="144"/>
      <c r="W70" s="144"/>
      <c r="X70" s="1"/>
    </row>
    <row r="71" spans="1:24" s="22" customFormat="1" ht="13.5" thickBot="1">
      <c r="A71" s="17"/>
      <c r="B71" s="133"/>
      <c r="C71" s="76">
        <v>16</v>
      </c>
      <c r="D71" s="73">
        <f t="shared" si="10"/>
        <v>0</v>
      </c>
      <c r="E71" s="78" t="e">
        <f t="shared" si="11"/>
        <v>#DIV/0!</v>
      </c>
      <c r="G71" s="150"/>
      <c r="U71" s="144"/>
      <c r="V71" s="144"/>
      <c r="W71" s="144"/>
      <c r="X71" s="1"/>
    </row>
    <row r="72" spans="1:24" s="22" customFormat="1" ht="12.75" customHeight="1" thickBot="1">
      <c r="A72" s="17"/>
      <c r="B72" s="131" t="str">
        <f>D54</f>
        <v xml:space="preserve">Adherencia a la GPC (Guías de prácticas clínicas), protocolos o procedimientos </v>
      </c>
      <c r="C72" s="72">
        <v>17</v>
      </c>
      <c r="D72" s="73">
        <f t="shared" si="10"/>
        <v>0</v>
      </c>
      <c r="E72" s="74" t="e">
        <f t="shared" si="11"/>
        <v>#DIV/0!</v>
      </c>
      <c r="G72" s="150"/>
      <c r="U72" s="144"/>
      <c r="V72" s="144"/>
      <c r="W72" s="144"/>
      <c r="X72" s="1"/>
    </row>
    <row r="73" spans="1:24" s="22" customFormat="1" ht="26.25" customHeight="1" thickBot="1">
      <c r="A73" s="17"/>
      <c r="B73" s="132"/>
      <c r="C73" s="70">
        <v>18</v>
      </c>
      <c r="D73" s="73">
        <f t="shared" si="10"/>
        <v>0</v>
      </c>
      <c r="E73" s="75" t="e">
        <f t="shared" si="11"/>
        <v>#DIV/0!</v>
      </c>
      <c r="G73" s="151"/>
      <c r="U73" s="144"/>
      <c r="V73" s="144"/>
      <c r="W73" s="144"/>
      <c r="X73" s="1"/>
    </row>
    <row r="74" spans="1:24" s="22" customFormat="1" ht="13.5" thickBot="1">
      <c r="A74" s="17"/>
      <c r="B74" s="132"/>
      <c r="C74" s="70">
        <v>19</v>
      </c>
      <c r="D74" s="73">
        <f t="shared" si="10"/>
        <v>0</v>
      </c>
      <c r="E74" s="75" t="e">
        <f t="shared" si="11"/>
        <v>#DIV/0!</v>
      </c>
      <c r="G74" s="151"/>
      <c r="U74" s="144"/>
      <c r="V74" s="144"/>
      <c r="W74" s="144"/>
      <c r="X74" s="1"/>
    </row>
    <row r="75" spans="1:24" s="22" customFormat="1" ht="13.5" thickBot="1">
      <c r="A75" s="17"/>
      <c r="B75" s="132"/>
      <c r="C75" s="70">
        <v>20</v>
      </c>
      <c r="D75" s="73">
        <f t="shared" si="10"/>
        <v>0</v>
      </c>
      <c r="E75" s="75" t="e">
        <f t="shared" si="11"/>
        <v>#DIV/0!</v>
      </c>
      <c r="G75" s="151"/>
      <c r="U75" s="144"/>
      <c r="V75" s="144"/>
      <c r="W75" s="144"/>
      <c r="X75" s="1"/>
    </row>
    <row r="76" spans="1:24" s="22" customFormat="1" ht="25.5" customHeight="1" thickBot="1">
      <c r="A76" s="17"/>
      <c r="B76" s="132"/>
      <c r="C76" s="70">
        <v>21</v>
      </c>
      <c r="D76" s="73">
        <f t="shared" si="10"/>
        <v>0</v>
      </c>
      <c r="E76" s="75" t="e">
        <f t="shared" si="11"/>
        <v>#DIV/0!</v>
      </c>
      <c r="G76" s="151"/>
      <c r="U76" s="144"/>
      <c r="V76" s="144"/>
      <c r="W76" s="144"/>
      <c r="X76" s="1"/>
    </row>
    <row r="77" spans="1:24" s="22" customFormat="1" ht="13.5" thickBot="1">
      <c r="A77" s="17"/>
      <c r="B77" s="132"/>
      <c r="C77" s="70">
        <v>22</v>
      </c>
      <c r="D77" s="73">
        <f t="shared" si="10"/>
        <v>0</v>
      </c>
      <c r="E77" s="75" t="e">
        <f t="shared" si="11"/>
        <v>#DIV/0!</v>
      </c>
      <c r="G77" s="151"/>
      <c r="U77" s="144"/>
      <c r="V77" s="144"/>
      <c r="W77" s="144"/>
      <c r="X77" s="1"/>
    </row>
    <row r="78" spans="1:24" s="22" customFormat="1" ht="13.5" thickBot="1">
      <c r="A78" s="17"/>
      <c r="B78" s="132"/>
      <c r="C78" s="70">
        <v>23</v>
      </c>
      <c r="D78" s="73">
        <f t="shared" si="10"/>
        <v>0</v>
      </c>
      <c r="E78" s="75" t="e">
        <f t="shared" si="11"/>
        <v>#DIV/0!</v>
      </c>
      <c r="G78" s="151"/>
      <c r="U78" s="144"/>
      <c r="V78" s="144"/>
      <c r="W78" s="144"/>
      <c r="X78" s="1"/>
    </row>
    <row r="79" spans="1:24" s="22" customFormat="1" ht="13.5" thickBot="1">
      <c r="A79" s="17"/>
      <c r="B79" s="132"/>
      <c r="C79" s="70">
        <v>24</v>
      </c>
      <c r="D79" s="73">
        <f t="shared" si="10"/>
        <v>0</v>
      </c>
      <c r="E79" s="75" t="e">
        <f t="shared" si="11"/>
        <v>#DIV/0!</v>
      </c>
      <c r="G79" s="151"/>
      <c r="U79" s="144"/>
      <c r="V79" s="144"/>
      <c r="W79" s="144"/>
      <c r="X79" s="1"/>
    </row>
    <row r="80" spans="1:24" s="22" customFormat="1" ht="13.5" thickBot="1">
      <c r="A80" s="17"/>
      <c r="B80" s="132"/>
      <c r="C80" s="70">
        <v>25</v>
      </c>
      <c r="D80" s="73">
        <f t="shared" si="10"/>
        <v>0</v>
      </c>
      <c r="E80" s="75" t="e">
        <f t="shared" si="11"/>
        <v>#DIV/0!</v>
      </c>
      <c r="G80" s="151"/>
      <c r="U80" s="144"/>
      <c r="V80" s="144"/>
      <c r="W80" s="144"/>
      <c r="X80" s="1"/>
    </row>
    <row r="81" spans="1:24" s="22" customFormat="1" ht="13.5" thickBot="1">
      <c r="A81" s="17"/>
      <c r="B81" s="132"/>
      <c r="C81" s="70">
        <v>26</v>
      </c>
      <c r="D81" s="73">
        <f t="shared" si="10"/>
        <v>0</v>
      </c>
      <c r="E81" s="75" t="e">
        <f t="shared" si="11"/>
        <v>#DIV/0!</v>
      </c>
      <c r="G81" s="151"/>
      <c r="U81" s="144"/>
      <c r="V81" s="144"/>
      <c r="W81" s="144"/>
      <c r="X81" s="1"/>
    </row>
    <row r="82" spans="1:24" s="22" customFormat="1" ht="13.5" thickBot="1">
      <c r="A82" s="17"/>
      <c r="B82" s="132"/>
      <c r="C82" s="70">
        <v>27</v>
      </c>
      <c r="D82" s="73">
        <f t="shared" si="10"/>
        <v>0</v>
      </c>
      <c r="E82" s="75" t="e">
        <f t="shared" si="11"/>
        <v>#DIV/0!</v>
      </c>
      <c r="G82" s="151"/>
      <c r="U82" s="144"/>
      <c r="V82" s="144"/>
      <c r="W82" s="144"/>
      <c r="X82" s="1"/>
    </row>
    <row r="83" spans="1:24" s="22" customFormat="1" ht="13.5" thickBot="1">
      <c r="A83" s="17"/>
      <c r="B83" s="132"/>
      <c r="C83" s="70">
        <v>28</v>
      </c>
      <c r="D83" s="73">
        <f t="shared" si="10"/>
        <v>0</v>
      </c>
      <c r="E83" s="75" t="e">
        <f t="shared" si="11"/>
        <v>#DIV/0!</v>
      </c>
      <c r="G83" s="151"/>
      <c r="U83" s="144"/>
      <c r="V83" s="144"/>
      <c r="W83" s="144"/>
      <c r="X83" s="1"/>
    </row>
    <row r="84" spans="1:24" s="22" customFormat="1" ht="13.5" thickBot="1">
      <c r="A84" s="17"/>
      <c r="B84" s="133"/>
      <c r="C84" s="76">
        <v>29</v>
      </c>
      <c r="D84" s="73">
        <f t="shared" si="10"/>
        <v>0</v>
      </c>
      <c r="E84" s="78" t="e">
        <f>W37</f>
        <v>#DIV/0!</v>
      </c>
      <c r="G84" s="151"/>
      <c r="U84" s="144"/>
      <c r="V84" s="144"/>
      <c r="W84" s="144"/>
      <c r="X84" s="1"/>
    </row>
    <row r="85" spans="1:24" s="22" customFormat="1" ht="12.75" customHeight="1">
      <c r="A85" s="17"/>
      <c r="B85" s="17"/>
      <c r="C85" s="17"/>
      <c r="D85" s="68" t="str">
        <f t="shared" si="10"/>
        <v>TOTAL DE CRITERIOS CUMPLIDOS</v>
      </c>
      <c r="E85" s="69">
        <f>U38</f>
        <v>0</v>
      </c>
      <c r="G85" s="151"/>
      <c r="U85" s="144"/>
      <c r="V85" s="144"/>
      <c r="W85" s="144"/>
      <c r="X85" s="1"/>
    </row>
    <row r="86" spans="1:24" s="22" customFormat="1" ht="12.75" customHeight="1">
      <c r="A86" s="17"/>
      <c r="B86" s="17"/>
      <c r="C86" s="17"/>
      <c r="D86" s="49" t="str">
        <f t="shared" si="10"/>
        <v>TOTAL DE CRITERIOS EVALUADOS</v>
      </c>
      <c r="E86" s="51">
        <f>U39</f>
        <v>0</v>
      </c>
      <c r="G86" s="151"/>
      <c r="U86" s="144"/>
      <c r="V86" s="144"/>
      <c r="W86" s="144"/>
      <c r="X86" s="1"/>
    </row>
    <row r="87" spans="1:24" s="22" customFormat="1" ht="13.5" customHeight="1" thickBot="1">
      <c r="A87" s="17"/>
      <c r="B87" s="17"/>
      <c r="C87" s="17"/>
      <c r="D87" s="50" t="str">
        <f t="shared" si="10"/>
        <v>PORCENTAJE DE CUMPLIMIENTO</v>
      </c>
      <c r="E87" s="48" t="e">
        <f>U40</f>
        <v>#DIV/0!</v>
      </c>
      <c r="G87" s="151"/>
      <c r="U87" s="144"/>
      <c r="V87" s="144"/>
      <c r="W87" s="144"/>
      <c r="X87" s="1"/>
    </row>
    <row r="88" spans="1:24" s="22" customFormat="1">
      <c r="A88" s="17"/>
      <c r="B88" s="17"/>
      <c r="C88" s="17"/>
      <c r="D88" s="32"/>
      <c r="G88" s="151"/>
      <c r="U88" s="144"/>
      <c r="V88" s="144"/>
      <c r="W88" s="144"/>
      <c r="X88" s="1"/>
    </row>
    <row r="89" spans="1:24" s="22" customFormat="1">
      <c r="A89" s="17"/>
      <c r="B89" s="17"/>
      <c r="C89" s="17"/>
      <c r="D89" s="32"/>
      <c r="U89" s="144"/>
      <c r="V89" s="144"/>
      <c r="W89" s="144"/>
      <c r="X89" s="1"/>
    </row>
    <row r="90" spans="1:24" s="22" customFormat="1">
      <c r="A90" s="17"/>
      <c r="B90" s="17"/>
      <c r="C90" s="17"/>
      <c r="D90" s="32"/>
      <c r="U90" s="144"/>
      <c r="V90" s="144"/>
      <c r="W90" s="144"/>
      <c r="X90" s="1"/>
    </row>
    <row r="91" spans="1:24">
      <c r="U91" s="144"/>
      <c r="V91" s="144"/>
      <c r="W91" s="144"/>
    </row>
    <row r="92" spans="1:24">
      <c r="B92" s="60" t="s">
        <v>52</v>
      </c>
      <c r="C92" s="145"/>
      <c r="D92" s="145"/>
      <c r="E92" s="145"/>
      <c r="U92" s="144"/>
      <c r="V92" s="144"/>
      <c r="W92" s="144"/>
    </row>
    <row r="93" spans="1:24">
      <c r="U93" s="144"/>
      <c r="V93" s="144"/>
      <c r="W93" s="144"/>
    </row>
    <row r="94" spans="1:24" s="22" customFormat="1">
      <c r="A94" s="17"/>
      <c r="B94" s="17"/>
      <c r="C94" s="17"/>
      <c r="D94" s="21"/>
      <c r="H94" s="33"/>
      <c r="U94" s="144"/>
      <c r="V94" s="144"/>
      <c r="W94" s="144"/>
      <c r="X94" s="1"/>
    </row>
    <row r="95" spans="1:24" s="22" customFormat="1">
      <c r="A95" s="17"/>
      <c r="B95" s="17"/>
      <c r="C95" s="17"/>
      <c r="D95" s="21"/>
      <c r="H95" s="33"/>
      <c r="U95" s="145"/>
      <c r="V95" s="145"/>
      <c r="W95" s="145"/>
      <c r="X95" s="1"/>
    </row>
    <row r="96" spans="1:24" s="22" customFormat="1" ht="90" customHeight="1">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
    </row>
    <row r="97" spans="1:24" s="22" customFormat="1">
      <c r="A97" s="17"/>
      <c r="B97" s="17"/>
      <c r="C97" s="17"/>
      <c r="D97" s="21"/>
      <c r="H97" s="33"/>
      <c r="U97" s="17"/>
      <c r="V97" s="17"/>
      <c r="W97" s="17"/>
      <c r="X97" s="1"/>
    </row>
    <row r="98" spans="1:24" s="22" customFormat="1">
      <c r="A98" s="17"/>
      <c r="B98" s="17"/>
      <c r="C98" s="17"/>
      <c r="D98" s="21"/>
      <c r="H98" s="33"/>
      <c r="U98" s="17"/>
      <c r="V98" s="17"/>
      <c r="W98" s="17"/>
      <c r="X98" s="1"/>
    </row>
    <row r="99" spans="1:24" s="22" customFormat="1">
      <c r="A99" s="17"/>
      <c r="B99" s="17"/>
      <c r="C99" s="17"/>
      <c r="D99" s="21"/>
      <c r="H99" s="33"/>
      <c r="U99" s="17"/>
      <c r="V99" s="17"/>
      <c r="W99" s="17"/>
      <c r="X99" s="1"/>
    </row>
    <row r="100" spans="1:24" s="22" customFormat="1">
      <c r="A100" s="17"/>
      <c r="B100" s="17"/>
      <c r="C100" s="17"/>
      <c r="D100" s="21"/>
      <c r="H100" s="33"/>
      <c r="U100" s="17"/>
      <c r="V100" s="17"/>
      <c r="W100" s="17"/>
      <c r="X100" s="1"/>
    </row>
  </sheetData>
  <mergeCells count="42">
    <mergeCell ref="C92:E92"/>
    <mergeCell ref="A96:W96"/>
    <mergeCell ref="V38:W41"/>
    <mergeCell ref="U42:W95"/>
    <mergeCell ref="B56:B60"/>
    <mergeCell ref="B61:B63"/>
    <mergeCell ref="B65:B68"/>
    <mergeCell ref="B69:B71"/>
    <mergeCell ref="G69:G72"/>
    <mergeCell ref="B72:B84"/>
    <mergeCell ref="G73:G75"/>
    <mergeCell ref="G76:G88"/>
    <mergeCell ref="A20:A23"/>
    <mergeCell ref="B20:B21"/>
    <mergeCell ref="A24:A26"/>
    <mergeCell ref="A27:A37"/>
    <mergeCell ref="B27:B31"/>
    <mergeCell ref="B32:B36"/>
    <mergeCell ref="A16:A18"/>
    <mergeCell ref="A3:W3"/>
    <mergeCell ref="A4:C4"/>
    <mergeCell ref="D4:T6"/>
    <mergeCell ref="U4:U10"/>
    <mergeCell ref="V4:V10"/>
    <mergeCell ref="W4:W10"/>
    <mergeCell ref="A5:C5"/>
    <mergeCell ref="A6:C6"/>
    <mergeCell ref="A7:A10"/>
    <mergeCell ref="B7:B10"/>
    <mergeCell ref="C7:C10"/>
    <mergeCell ref="E10:T10"/>
    <mergeCell ref="A11:A15"/>
    <mergeCell ref="B11:B12"/>
    <mergeCell ref="B13:B14"/>
    <mergeCell ref="A1:C1"/>
    <mergeCell ref="D1:T1"/>
    <mergeCell ref="U1:W1"/>
    <mergeCell ref="A2:C2"/>
    <mergeCell ref="D2:H2"/>
    <mergeCell ref="I2:R2"/>
    <mergeCell ref="S2:T2"/>
    <mergeCell ref="U2:W2"/>
  </mergeCells>
  <conditionalFormatting sqref="E56:E84">
    <cfRule type="colorScale" priority="10">
      <colorScale>
        <cfvo type="min"/>
        <cfvo type="percentile" val="50"/>
        <cfvo type="max"/>
        <color rgb="FFFF0000"/>
        <color rgb="FFFFFF00"/>
        <color rgb="FF00B050"/>
      </colorScale>
    </cfRule>
  </conditionalFormatting>
  <conditionalFormatting sqref="E7">
    <cfRule type="duplicateValues" dxfId="8" priority="9"/>
  </conditionalFormatting>
  <conditionalFormatting sqref="F7">
    <cfRule type="duplicateValues" dxfId="7" priority="8"/>
  </conditionalFormatting>
  <conditionalFormatting sqref="G7">
    <cfRule type="duplicateValues" dxfId="6" priority="7"/>
  </conditionalFormatting>
  <conditionalFormatting sqref="H7">
    <cfRule type="duplicateValues" dxfId="5" priority="6"/>
  </conditionalFormatting>
  <conditionalFormatting sqref="I7">
    <cfRule type="duplicateValues" dxfId="4" priority="5"/>
  </conditionalFormatting>
  <conditionalFormatting sqref="J7">
    <cfRule type="duplicateValues" dxfId="3" priority="4"/>
  </conditionalFormatting>
  <conditionalFormatting sqref="K7">
    <cfRule type="duplicateValues" dxfId="2" priority="3"/>
  </conditionalFormatting>
  <conditionalFormatting sqref="L7">
    <cfRule type="duplicateValues" dxfId="1" priority="2"/>
  </conditionalFormatting>
  <conditionalFormatting sqref="M7:S7">
    <cfRule type="duplicateValues" dxfId="0" priority="1"/>
  </conditionalFormatting>
  <conditionalFormatting sqref="E45:T45">
    <cfRule type="colorScale" priority="11">
      <colorScale>
        <cfvo type="min"/>
        <cfvo type="percentile" val="50"/>
        <cfvo type="max"/>
        <color rgb="FFFF0000"/>
        <color rgb="FFFFFF00"/>
        <color rgb="FF00B050"/>
      </colorScale>
    </cfRule>
    <cfRule type="colorScale" priority="12">
      <colorScale>
        <cfvo type="min"/>
        <cfvo type="percentile" val="50"/>
        <cfvo type="max"/>
        <color rgb="FFFF0000"/>
        <color rgb="FFFFFF00"/>
        <color rgb="FF00B050"/>
      </colorScale>
    </cfRule>
  </conditionalFormatting>
  <conditionalFormatting sqref="E49:E54">
    <cfRule type="colorScale" priority="13">
      <colorScale>
        <cfvo type="min"/>
        <cfvo type="percentile" val="50"/>
        <cfvo type="max"/>
        <color rgb="FFFF0000"/>
        <color rgb="FFFFEB84"/>
        <color rgb="FF00B050"/>
      </colorScale>
    </cfRule>
  </conditionalFormatting>
  <dataValidations count="1">
    <dataValidation type="list" allowBlank="1" showInputMessage="1" showErrorMessage="1" sqref="E11:T37">
      <formula1>$X$1:$X$2</formula1>
    </dataValidation>
  </dataValidations>
  <pageMargins left="0.7" right="0.7" top="0.75" bottom="0.75" header="0.3" footer="0.3"/>
  <pageSetup scale="2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topLeftCell="A31" zoomScaleNormal="100" zoomScaleSheetLayoutView="100" workbookViewId="0">
      <selection activeCell="K2" sqref="K2:L2"/>
    </sheetView>
  </sheetViews>
  <sheetFormatPr baseColWidth="10" defaultRowHeight="12.75"/>
  <sheetData>
    <row r="1" spans="1:12" ht="63.75" customHeight="1">
      <c r="A1" s="197"/>
      <c r="B1" s="198"/>
      <c r="C1" s="201" t="s">
        <v>100</v>
      </c>
      <c r="D1" s="202"/>
      <c r="E1" s="202"/>
      <c r="F1" s="202"/>
      <c r="G1" s="202"/>
      <c r="H1" s="202"/>
      <c r="I1" s="202"/>
      <c r="J1" s="203"/>
      <c r="K1" s="199"/>
      <c r="L1" s="200"/>
    </row>
    <row r="2" spans="1:12" s="107" customFormat="1" ht="24.75" customHeight="1">
      <c r="A2" s="204" t="s">
        <v>245</v>
      </c>
      <c r="B2" s="205"/>
      <c r="C2" s="206" t="s">
        <v>246</v>
      </c>
      <c r="D2" s="206"/>
      <c r="E2" s="206"/>
      <c r="F2" s="206" t="s">
        <v>255</v>
      </c>
      <c r="G2" s="206"/>
      <c r="H2" s="206"/>
      <c r="I2" s="206" t="s">
        <v>244</v>
      </c>
      <c r="J2" s="207"/>
      <c r="K2" s="208" t="s">
        <v>247</v>
      </c>
      <c r="L2" s="209"/>
    </row>
    <row r="3" spans="1:12">
      <c r="A3" s="212"/>
      <c r="B3" s="212"/>
      <c r="C3" s="212"/>
      <c r="D3" s="212"/>
      <c r="E3" s="212"/>
      <c r="F3" s="212"/>
      <c r="G3" s="212"/>
      <c r="H3" s="212"/>
      <c r="I3" s="212"/>
      <c r="J3" s="212"/>
      <c r="K3" s="212"/>
      <c r="L3" s="212"/>
    </row>
    <row r="4" spans="1:12" ht="36" customHeight="1">
      <c r="A4" s="214" t="s">
        <v>73</v>
      </c>
      <c r="B4" s="214"/>
      <c r="C4" s="214"/>
      <c r="D4" s="214"/>
      <c r="E4" s="214"/>
      <c r="F4" s="214"/>
      <c r="G4" s="214"/>
      <c r="H4" s="214"/>
      <c r="I4" s="214"/>
      <c r="J4" s="214"/>
      <c r="K4" s="214"/>
      <c r="L4" s="214"/>
    </row>
    <row r="5" spans="1:12" ht="15">
      <c r="A5" s="215"/>
      <c r="B5" s="215"/>
      <c r="C5" s="215"/>
      <c r="D5" s="215"/>
      <c r="E5" s="215"/>
      <c r="F5" s="215"/>
      <c r="G5" s="215"/>
      <c r="H5" s="215"/>
      <c r="I5" s="215"/>
      <c r="J5" s="215"/>
      <c r="K5" s="215"/>
      <c r="L5" s="215"/>
    </row>
    <row r="6" spans="1:12" ht="24" customHeight="1">
      <c r="A6" s="216" t="s">
        <v>53</v>
      </c>
      <c r="B6" s="216"/>
      <c r="C6" s="217" t="s">
        <v>94</v>
      </c>
      <c r="D6" s="217"/>
      <c r="E6" s="217"/>
      <c r="F6" s="217"/>
      <c r="G6" s="217"/>
      <c r="H6" s="217"/>
      <c r="I6" s="217"/>
      <c r="J6" s="217"/>
      <c r="K6" s="217"/>
      <c r="L6" s="217"/>
    </row>
    <row r="7" spans="1:12" ht="32.25" customHeight="1">
      <c r="A7" s="218" t="s">
        <v>54</v>
      </c>
      <c r="B7" s="218"/>
      <c r="C7" s="219" t="s">
        <v>55</v>
      </c>
      <c r="D7" s="219"/>
      <c r="E7" s="219"/>
      <c r="F7" s="219"/>
      <c r="G7" s="219"/>
      <c r="H7" s="219"/>
      <c r="I7" s="219"/>
      <c r="J7" s="219"/>
      <c r="K7" s="219"/>
      <c r="L7" s="219"/>
    </row>
    <row r="8" spans="1:12" ht="15.75">
      <c r="A8" s="220"/>
      <c r="B8" s="220"/>
      <c r="C8" s="220"/>
      <c r="D8" s="220"/>
      <c r="E8" s="220"/>
      <c r="F8" s="220"/>
      <c r="G8" s="220"/>
      <c r="H8" s="220"/>
      <c r="I8" s="220"/>
      <c r="J8" s="220"/>
      <c r="K8" s="220"/>
      <c r="L8" s="220"/>
    </row>
    <row r="9" spans="1:12" ht="15">
      <c r="A9" s="221" t="s">
        <v>56</v>
      </c>
      <c r="B9" s="221"/>
      <c r="C9" s="221"/>
      <c r="D9" s="221"/>
      <c r="E9" s="221"/>
      <c r="F9" s="221"/>
      <c r="G9" s="221"/>
      <c r="H9" s="221"/>
      <c r="I9" s="221"/>
      <c r="J9" s="221"/>
      <c r="K9" s="221"/>
      <c r="L9" s="221"/>
    </row>
    <row r="10" spans="1:12" ht="15.75">
      <c r="A10" s="220"/>
      <c r="B10" s="220"/>
      <c r="C10" s="220"/>
      <c r="D10" s="220"/>
      <c r="E10" s="220"/>
      <c r="F10" s="220"/>
      <c r="G10" s="220"/>
      <c r="H10" s="220"/>
      <c r="I10" s="220"/>
      <c r="J10" s="220"/>
      <c r="K10" s="220"/>
      <c r="L10" s="220"/>
    </row>
    <row r="11" spans="1:12" ht="24" customHeight="1">
      <c r="A11" s="216" t="s">
        <v>75</v>
      </c>
      <c r="B11" s="216"/>
      <c r="C11" s="222" t="s">
        <v>57</v>
      </c>
      <c r="D11" s="222"/>
      <c r="E11" s="222"/>
      <c r="F11" s="222"/>
      <c r="G11" s="222"/>
      <c r="H11" s="222"/>
      <c r="I11" s="222"/>
      <c r="J11" s="222"/>
      <c r="K11" s="222"/>
      <c r="L11" s="222"/>
    </row>
    <row r="12" spans="1:12" ht="24" customHeight="1">
      <c r="A12" s="216" t="s">
        <v>4</v>
      </c>
      <c r="B12" s="216"/>
      <c r="C12" s="223" t="s">
        <v>58</v>
      </c>
      <c r="D12" s="223"/>
      <c r="E12" s="223"/>
      <c r="F12" s="223"/>
      <c r="G12" s="223"/>
      <c r="H12" s="223"/>
      <c r="I12" s="223"/>
      <c r="J12" s="223"/>
      <c r="K12" s="223"/>
      <c r="L12" s="223"/>
    </row>
    <row r="13" spans="1:12" ht="24" customHeight="1">
      <c r="A13" s="224" t="s">
        <v>5</v>
      </c>
      <c r="B13" s="224"/>
      <c r="C13" s="223" t="s">
        <v>85</v>
      </c>
      <c r="D13" s="223"/>
      <c r="E13" s="223"/>
      <c r="F13" s="223"/>
      <c r="G13" s="223"/>
      <c r="H13" s="223"/>
      <c r="I13" s="223"/>
      <c r="J13" s="223"/>
      <c r="K13" s="223"/>
      <c r="L13" s="223"/>
    </row>
    <row r="14" spans="1:12" ht="64.5" customHeight="1">
      <c r="A14" s="216" t="s">
        <v>1</v>
      </c>
      <c r="B14" s="216"/>
      <c r="C14" s="223" t="s">
        <v>59</v>
      </c>
      <c r="D14" s="223"/>
      <c r="E14" s="223"/>
      <c r="F14" s="223"/>
      <c r="G14" s="223"/>
      <c r="H14" s="223"/>
      <c r="I14" s="223"/>
      <c r="J14" s="223"/>
      <c r="K14" s="223"/>
      <c r="L14" s="223"/>
    </row>
    <row r="15" spans="1:12" ht="33" customHeight="1">
      <c r="A15" s="216" t="s">
        <v>76</v>
      </c>
      <c r="B15" s="216"/>
      <c r="C15" s="223" t="s">
        <v>86</v>
      </c>
      <c r="D15" s="223"/>
      <c r="E15" s="223"/>
      <c r="F15" s="223"/>
      <c r="G15" s="223"/>
      <c r="H15" s="223"/>
      <c r="I15" s="223"/>
      <c r="J15" s="223"/>
      <c r="K15" s="223"/>
      <c r="L15" s="223"/>
    </row>
    <row r="16" spans="1:12" ht="33.75" customHeight="1">
      <c r="A16" s="216" t="s">
        <v>26</v>
      </c>
      <c r="B16" s="216"/>
      <c r="C16" s="223" t="s">
        <v>60</v>
      </c>
      <c r="D16" s="223"/>
      <c r="E16" s="223"/>
      <c r="F16" s="223"/>
      <c r="G16" s="223"/>
      <c r="H16" s="223"/>
      <c r="I16" s="223"/>
      <c r="J16" s="223"/>
      <c r="K16" s="223"/>
      <c r="L16" s="223"/>
    </row>
    <row r="17" spans="1:12" ht="33.75" customHeight="1">
      <c r="A17" s="216" t="s">
        <v>27</v>
      </c>
      <c r="B17" s="216"/>
      <c r="C17" s="223" t="s">
        <v>61</v>
      </c>
      <c r="D17" s="223"/>
      <c r="E17" s="223"/>
      <c r="F17" s="223"/>
      <c r="G17" s="223"/>
      <c r="H17" s="223"/>
      <c r="I17" s="223"/>
      <c r="J17" s="223"/>
      <c r="K17" s="223"/>
      <c r="L17" s="223"/>
    </row>
    <row r="18" spans="1:12" ht="31.5" customHeight="1">
      <c r="A18" s="224" t="s">
        <v>78</v>
      </c>
      <c r="B18" s="224"/>
      <c r="C18" s="223" t="s">
        <v>87</v>
      </c>
      <c r="D18" s="223"/>
      <c r="E18" s="223"/>
      <c r="F18" s="223"/>
      <c r="G18" s="223"/>
      <c r="H18" s="223"/>
      <c r="I18" s="223"/>
      <c r="J18" s="223"/>
      <c r="K18" s="223"/>
      <c r="L18" s="223"/>
    </row>
    <row r="19" spans="1:12" ht="64.5" customHeight="1">
      <c r="A19" s="216" t="s">
        <v>79</v>
      </c>
      <c r="B19" s="216"/>
      <c r="C19" s="225" t="s">
        <v>88</v>
      </c>
      <c r="D19" s="225"/>
      <c r="E19" s="225"/>
      <c r="F19" s="225"/>
      <c r="G19" s="225"/>
      <c r="H19" s="225"/>
      <c r="I19" s="225"/>
      <c r="J19" s="225"/>
      <c r="K19" s="225"/>
      <c r="L19" s="225"/>
    </row>
    <row r="20" spans="1:12" ht="24" customHeight="1">
      <c r="A20" s="216" t="s">
        <v>62</v>
      </c>
      <c r="B20" s="216"/>
      <c r="C20" s="223" t="s">
        <v>63</v>
      </c>
      <c r="D20" s="223"/>
      <c r="E20" s="223"/>
      <c r="F20" s="223"/>
      <c r="G20" s="223"/>
      <c r="H20" s="223"/>
      <c r="I20" s="223"/>
      <c r="J20" s="223"/>
      <c r="K20" s="223"/>
      <c r="L20" s="223"/>
    </row>
    <row r="21" spans="1:12" ht="33.75" customHeight="1">
      <c r="A21" s="224" t="s">
        <v>80</v>
      </c>
      <c r="B21" s="224"/>
      <c r="C21" s="223" t="s">
        <v>64</v>
      </c>
      <c r="D21" s="223"/>
      <c r="E21" s="223"/>
      <c r="F21" s="223"/>
      <c r="G21" s="223"/>
      <c r="H21" s="223"/>
      <c r="I21" s="223"/>
      <c r="J21" s="223"/>
      <c r="K21" s="223"/>
      <c r="L21" s="223"/>
    </row>
    <row r="22" spans="1:12" ht="34.5" customHeight="1">
      <c r="A22" s="218" t="s">
        <v>77</v>
      </c>
      <c r="B22" s="218"/>
      <c r="C22" s="223" t="s">
        <v>95</v>
      </c>
      <c r="D22" s="223"/>
      <c r="E22" s="223"/>
      <c r="F22" s="223"/>
      <c r="G22" s="223"/>
      <c r="H22" s="223"/>
      <c r="I22" s="223"/>
      <c r="J22" s="223"/>
      <c r="K22" s="223"/>
      <c r="L22" s="223"/>
    </row>
    <row r="23" spans="1:12" ht="49.5" customHeight="1">
      <c r="A23" s="216" t="s">
        <v>81</v>
      </c>
      <c r="B23" s="216"/>
      <c r="C23" s="225" t="s">
        <v>89</v>
      </c>
      <c r="D23" s="225"/>
      <c r="E23" s="225"/>
      <c r="F23" s="225"/>
      <c r="G23" s="225"/>
      <c r="H23" s="225"/>
      <c r="I23" s="225"/>
      <c r="J23" s="225"/>
      <c r="K23" s="225"/>
      <c r="L23" s="225"/>
    </row>
    <row r="24" spans="1:12" ht="52.5" customHeight="1">
      <c r="A24" s="216" t="s">
        <v>82</v>
      </c>
      <c r="B24" s="216"/>
      <c r="C24" s="225" t="s">
        <v>90</v>
      </c>
      <c r="D24" s="225"/>
      <c r="E24" s="225"/>
      <c r="F24" s="225"/>
      <c r="G24" s="225"/>
      <c r="H24" s="225"/>
      <c r="I24" s="225"/>
      <c r="J24" s="225"/>
      <c r="K24" s="225"/>
      <c r="L24" s="225"/>
    </row>
    <row r="25" spans="1:12" ht="52.5" customHeight="1">
      <c r="A25" s="216" t="s">
        <v>83</v>
      </c>
      <c r="B25" s="216"/>
      <c r="C25" s="225" t="s">
        <v>96</v>
      </c>
      <c r="D25" s="225"/>
      <c r="E25" s="225"/>
      <c r="F25" s="225"/>
      <c r="G25" s="225"/>
      <c r="H25" s="225"/>
      <c r="I25" s="225"/>
      <c r="J25" s="225"/>
      <c r="K25" s="225"/>
      <c r="L25" s="225"/>
    </row>
    <row r="26" spans="1:12" ht="45" customHeight="1">
      <c r="A26" s="216" t="s">
        <v>81</v>
      </c>
      <c r="B26" s="216"/>
      <c r="C26" s="223" t="s">
        <v>92</v>
      </c>
      <c r="D26" s="223"/>
      <c r="E26" s="223"/>
      <c r="F26" s="223"/>
      <c r="G26" s="223"/>
      <c r="H26" s="223"/>
      <c r="I26" s="223"/>
      <c r="J26" s="223"/>
      <c r="K26" s="223"/>
      <c r="L26" s="223"/>
    </row>
    <row r="27" spans="1:12" ht="49.5" customHeight="1">
      <c r="A27" s="216" t="s">
        <v>84</v>
      </c>
      <c r="B27" s="216"/>
      <c r="C27" s="223" t="s">
        <v>93</v>
      </c>
      <c r="D27" s="223"/>
      <c r="E27" s="223"/>
      <c r="F27" s="223"/>
      <c r="G27" s="223"/>
      <c r="H27" s="223"/>
      <c r="I27" s="223"/>
      <c r="J27" s="223"/>
      <c r="K27" s="223"/>
      <c r="L27" s="223"/>
    </row>
    <row r="28" spans="1:12" ht="32.25" customHeight="1">
      <c r="A28" s="226" t="s">
        <v>91</v>
      </c>
      <c r="B28" s="226"/>
      <c r="C28" s="225" t="s">
        <v>97</v>
      </c>
      <c r="D28" s="225"/>
      <c r="E28" s="225"/>
      <c r="F28" s="225"/>
      <c r="G28" s="225"/>
      <c r="H28" s="225"/>
      <c r="I28" s="225"/>
      <c r="J28" s="225"/>
      <c r="K28" s="225"/>
      <c r="L28" s="225"/>
    </row>
    <row r="29" spans="1:12" ht="24" customHeight="1">
      <c r="A29" s="216" t="s">
        <v>20</v>
      </c>
      <c r="B29" s="216"/>
      <c r="C29" s="223" t="s">
        <v>102</v>
      </c>
      <c r="D29" s="223"/>
      <c r="E29" s="223"/>
      <c r="F29" s="223"/>
      <c r="G29" s="223"/>
      <c r="H29" s="223"/>
      <c r="I29" s="223"/>
      <c r="J29" s="223"/>
      <c r="K29" s="223"/>
      <c r="L29" s="223"/>
    </row>
    <row r="30" spans="1:12" ht="24" customHeight="1">
      <c r="A30" s="216" t="s">
        <v>21</v>
      </c>
      <c r="B30" s="216"/>
      <c r="C30" s="223" t="s">
        <v>99</v>
      </c>
      <c r="D30" s="223"/>
      <c r="E30" s="223"/>
      <c r="F30" s="223"/>
      <c r="G30" s="223"/>
      <c r="H30" s="223"/>
      <c r="I30" s="223"/>
      <c r="J30" s="223"/>
      <c r="K30" s="223"/>
      <c r="L30" s="223"/>
    </row>
    <row r="31" spans="1:12" ht="24" customHeight="1">
      <c r="A31" s="216" t="s">
        <v>22</v>
      </c>
      <c r="B31" s="216"/>
      <c r="C31" s="223" t="s">
        <v>98</v>
      </c>
      <c r="D31" s="223"/>
      <c r="E31" s="223"/>
      <c r="F31" s="223"/>
      <c r="G31" s="223"/>
      <c r="H31" s="223"/>
      <c r="I31" s="223"/>
      <c r="J31" s="223"/>
      <c r="K31" s="223"/>
      <c r="L31" s="223"/>
    </row>
    <row r="32" spans="1:12" ht="15">
      <c r="A32" s="227" t="s">
        <v>65</v>
      </c>
      <c r="B32" s="227"/>
      <c r="C32" s="227"/>
      <c r="D32" s="227"/>
      <c r="E32" s="227"/>
      <c r="F32" s="227"/>
      <c r="G32" s="227"/>
      <c r="H32" s="227"/>
      <c r="I32" s="227"/>
      <c r="J32" s="227"/>
      <c r="K32" s="227"/>
      <c r="L32" s="227"/>
    </row>
    <row r="33" spans="1:12">
      <c r="A33" s="228"/>
      <c r="B33" s="228"/>
      <c r="C33" s="228"/>
      <c r="D33" s="228"/>
      <c r="E33" s="228"/>
      <c r="F33" s="228"/>
      <c r="G33" s="228"/>
      <c r="H33" s="228"/>
      <c r="I33" s="228"/>
      <c r="J33" s="228"/>
      <c r="K33" s="228"/>
      <c r="L33" s="228"/>
    </row>
    <row r="34" spans="1:12" ht="15.75">
      <c r="A34" s="213" t="s">
        <v>66</v>
      </c>
      <c r="B34" s="213"/>
      <c r="C34" s="213"/>
      <c r="D34" s="213"/>
      <c r="E34" s="213"/>
      <c r="F34" s="213"/>
      <c r="G34" s="213"/>
      <c r="H34" s="213"/>
      <c r="I34" s="213"/>
      <c r="J34" s="213"/>
      <c r="K34" s="213"/>
      <c r="L34" s="213"/>
    </row>
    <row r="35" spans="1:12" ht="15">
      <c r="A35" s="196" t="s">
        <v>67</v>
      </c>
      <c r="B35" s="196"/>
      <c r="C35" s="196"/>
      <c r="D35" s="196"/>
      <c r="E35" s="196" t="s">
        <v>68</v>
      </c>
      <c r="F35" s="196"/>
      <c r="G35" s="196"/>
      <c r="H35" s="196"/>
      <c r="I35" s="196" t="s">
        <v>69</v>
      </c>
      <c r="J35" s="196"/>
      <c r="K35" s="196"/>
      <c r="L35" s="196"/>
    </row>
    <row r="36" spans="1:12" ht="63" customHeight="1">
      <c r="A36" s="186">
        <v>1</v>
      </c>
      <c r="B36" s="186"/>
      <c r="C36" s="186"/>
      <c r="D36" s="186"/>
      <c r="E36" s="187" t="s">
        <v>74</v>
      </c>
      <c r="F36" s="187"/>
      <c r="G36" s="187"/>
      <c r="H36" s="187"/>
      <c r="I36" s="188">
        <v>44811</v>
      </c>
      <c r="J36" s="186"/>
      <c r="K36" s="186"/>
      <c r="L36" s="186"/>
    </row>
    <row r="37" spans="1:12" ht="126.75" customHeight="1">
      <c r="A37" s="190">
        <v>2</v>
      </c>
      <c r="B37" s="191"/>
      <c r="C37" s="191"/>
      <c r="D37" s="192"/>
      <c r="E37" s="193" t="s">
        <v>101</v>
      </c>
      <c r="F37" s="194"/>
      <c r="G37" s="194"/>
      <c r="H37" s="195"/>
      <c r="I37" s="182">
        <v>45440</v>
      </c>
      <c r="J37" s="183"/>
      <c r="K37" s="183"/>
      <c r="L37" s="184"/>
    </row>
    <row r="38" spans="1:12" ht="171" customHeight="1">
      <c r="A38" s="190">
        <v>3</v>
      </c>
      <c r="B38" s="191"/>
      <c r="C38" s="191"/>
      <c r="D38" s="192"/>
      <c r="E38" s="193" t="s">
        <v>248</v>
      </c>
      <c r="F38" s="194"/>
      <c r="G38" s="194"/>
      <c r="H38" s="195"/>
      <c r="I38" s="182">
        <v>45505</v>
      </c>
      <c r="J38" s="183"/>
      <c r="K38" s="183"/>
      <c r="L38" s="184"/>
    </row>
    <row r="39" spans="1:12" ht="90.75" customHeight="1">
      <c r="A39" s="189" t="s">
        <v>249</v>
      </c>
      <c r="B39" s="189"/>
      <c r="C39" s="189"/>
      <c r="D39" s="189"/>
      <c r="E39" s="189" t="s">
        <v>250</v>
      </c>
      <c r="F39" s="189"/>
      <c r="G39" s="189"/>
      <c r="H39" s="189"/>
      <c r="I39" s="189" t="s">
        <v>251</v>
      </c>
      <c r="J39" s="189"/>
      <c r="K39" s="189"/>
      <c r="L39" s="189"/>
    </row>
    <row r="40" spans="1:12" ht="15.75">
      <c r="A40" s="185" t="s">
        <v>70</v>
      </c>
      <c r="B40" s="185"/>
      <c r="C40" s="185"/>
      <c r="D40" s="185"/>
      <c r="E40" s="185" t="s">
        <v>71</v>
      </c>
      <c r="F40" s="185"/>
      <c r="G40" s="185"/>
      <c r="H40" s="185"/>
      <c r="I40" s="185" t="s">
        <v>72</v>
      </c>
      <c r="J40" s="185"/>
      <c r="K40" s="185"/>
      <c r="L40" s="185"/>
    </row>
    <row r="41" spans="1:12">
      <c r="A41" s="210"/>
      <c r="B41" s="210"/>
      <c r="C41" s="210"/>
      <c r="D41" s="210"/>
      <c r="E41" s="210"/>
      <c r="F41" s="210"/>
      <c r="G41" s="210"/>
      <c r="H41" s="210"/>
      <c r="I41" s="210"/>
      <c r="J41" s="210"/>
      <c r="K41" s="210"/>
      <c r="L41" s="210"/>
    </row>
    <row r="42" spans="1:12" ht="51" customHeight="1">
      <c r="A42" s="211"/>
      <c r="B42" s="211"/>
      <c r="C42" s="211"/>
      <c r="D42" s="211"/>
      <c r="E42" s="211"/>
      <c r="F42" s="211"/>
      <c r="G42" s="211"/>
      <c r="H42" s="211"/>
      <c r="I42" s="211"/>
      <c r="J42" s="211"/>
      <c r="K42" s="211"/>
      <c r="L42" s="211"/>
    </row>
    <row r="43" spans="1:12">
      <c r="A43" s="63"/>
      <c r="B43" s="63"/>
      <c r="C43" s="63"/>
      <c r="D43" s="63"/>
      <c r="E43" s="63"/>
      <c r="F43" s="63"/>
      <c r="G43" s="63"/>
      <c r="H43" s="63"/>
      <c r="I43" s="63"/>
      <c r="J43" s="63"/>
      <c r="K43" s="63"/>
      <c r="L43" s="63"/>
    </row>
  </sheetData>
  <mergeCells count="83">
    <mergeCell ref="A41:L41"/>
    <mergeCell ref="A42:L42"/>
    <mergeCell ref="K1:L1"/>
    <mergeCell ref="C1:J1"/>
    <mergeCell ref="A2:B2"/>
    <mergeCell ref="C2:E2"/>
    <mergeCell ref="F2:H2"/>
    <mergeCell ref="I2:J2"/>
    <mergeCell ref="K2:L2"/>
    <mergeCell ref="A21:B21"/>
    <mergeCell ref="C21:L21"/>
    <mergeCell ref="A25:B25"/>
    <mergeCell ref="C25:L25"/>
    <mergeCell ref="A28:B28"/>
    <mergeCell ref="C28:L28"/>
    <mergeCell ref="A22:B22"/>
    <mergeCell ref="C22:L22"/>
    <mergeCell ref="A23:B23"/>
    <mergeCell ref="C23:L23"/>
    <mergeCell ref="A24:B24"/>
    <mergeCell ref="C24:L24"/>
    <mergeCell ref="A17:B17"/>
    <mergeCell ref="C17:L17"/>
    <mergeCell ref="A19:B19"/>
    <mergeCell ref="C19:L19"/>
    <mergeCell ref="A20:B20"/>
    <mergeCell ref="C20:L20"/>
    <mergeCell ref="A18:B18"/>
    <mergeCell ref="C18:L18"/>
    <mergeCell ref="A15:B15"/>
    <mergeCell ref="C15:L15"/>
    <mergeCell ref="A16:B16"/>
    <mergeCell ref="C16:L16"/>
    <mergeCell ref="A14:B14"/>
    <mergeCell ref="C14:L14"/>
    <mergeCell ref="A32:L32"/>
    <mergeCell ref="A1:B1"/>
    <mergeCell ref="A9:L9"/>
    <mergeCell ref="A10:L10"/>
    <mergeCell ref="A11:B11"/>
    <mergeCell ref="C11:L11"/>
    <mergeCell ref="A8:L8"/>
    <mergeCell ref="A3:L3"/>
    <mergeCell ref="A4:L4"/>
    <mergeCell ref="A5:L5"/>
    <mergeCell ref="A6:B6"/>
    <mergeCell ref="C6:L6"/>
    <mergeCell ref="A7:B7"/>
    <mergeCell ref="C7:L7"/>
    <mergeCell ref="A13:B13"/>
    <mergeCell ref="C13:L13"/>
    <mergeCell ref="E38:H38"/>
    <mergeCell ref="A12:B12"/>
    <mergeCell ref="C12:L12"/>
    <mergeCell ref="A35:D35"/>
    <mergeCell ref="E35:H35"/>
    <mergeCell ref="I35:L35"/>
    <mergeCell ref="A26:B26"/>
    <mergeCell ref="C26:L26"/>
    <mergeCell ref="A27:B27"/>
    <mergeCell ref="C27:L27"/>
    <mergeCell ref="A29:B29"/>
    <mergeCell ref="C29:L29"/>
    <mergeCell ref="A31:B31"/>
    <mergeCell ref="C31:L31"/>
    <mergeCell ref="A30:B30"/>
    <mergeCell ref="C30:L30"/>
    <mergeCell ref="I38:L38"/>
    <mergeCell ref="A33:L33"/>
    <mergeCell ref="A34:L34"/>
    <mergeCell ref="A40:D40"/>
    <mergeCell ref="E40:H40"/>
    <mergeCell ref="I40:L40"/>
    <mergeCell ref="A36:D36"/>
    <mergeCell ref="E36:H36"/>
    <mergeCell ref="I36:L36"/>
    <mergeCell ref="A39:D39"/>
    <mergeCell ref="E39:H39"/>
    <mergeCell ref="I39:L39"/>
    <mergeCell ref="A37:D37"/>
    <mergeCell ref="E37:H37"/>
    <mergeCell ref="I37:L37"/>
    <mergeCell ref="A38:D38"/>
  </mergeCells>
  <pageMargins left="0.7" right="0.7" top="0.75" bottom="0.75" header="0.3" footer="0.3"/>
  <pageSetup scale="43"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view="pageBreakPreview" topLeftCell="H1" zoomScale="82" zoomScaleNormal="70" zoomScaleSheetLayoutView="82" workbookViewId="0">
      <selection activeCell="A3" sqref="A3:W3"/>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customWidth="1"/>
    <col min="25" max="16384" width="11.42578125" style="1"/>
  </cols>
  <sheetData>
    <row r="1" spans="1:24" ht="89.25" customHeight="1">
      <c r="A1" s="139"/>
      <c r="B1" s="139"/>
      <c r="C1" s="139"/>
      <c r="D1" s="138" t="s">
        <v>103</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266</v>
      </c>
      <c r="B2" s="108"/>
      <c r="C2" s="108"/>
      <c r="D2" s="147" t="s">
        <v>257</v>
      </c>
      <c r="E2" s="147"/>
      <c r="F2" s="147"/>
      <c r="G2" s="147"/>
      <c r="H2" s="147"/>
      <c r="I2" s="147" t="s">
        <v>255</v>
      </c>
      <c r="J2" s="147"/>
      <c r="K2" s="147"/>
      <c r="L2" s="147"/>
      <c r="M2" s="147"/>
      <c r="N2" s="147"/>
      <c r="O2" s="147"/>
      <c r="P2" s="147"/>
      <c r="Q2" s="147"/>
      <c r="R2" s="147"/>
      <c r="S2" s="229" t="s">
        <v>244</v>
      </c>
      <c r="T2" s="229"/>
      <c r="U2" s="147" t="s">
        <v>269</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09" t="s">
        <v>1</v>
      </c>
      <c r="E4" s="110"/>
      <c r="F4" s="110"/>
      <c r="G4" s="110"/>
      <c r="H4" s="110"/>
      <c r="I4" s="110"/>
      <c r="J4" s="110"/>
      <c r="K4" s="110"/>
      <c r="L4" s="110"/>
      <c r="M4" s="110"/>
      <c r="N4" s="110"/>
      <c r="O4" s="110"/>
      <c r="P4" s="110"/>
      <c r="Q4" s="110"/>
      <c r="R4" s="110"/>
      <c r="S4" s="110"/>
      <c r="T4" s="111"/>
      <c r="U4" s="118" t="s">
        <v>2</v>
      </c>
      <c r="V4" s="118" t="s">
        <v>3</v>
      </c>
      <c r="W4" s="118" t="s">
        <v>24</v>
      </c>
    </row>
    <row r="5" spans="1:24" ht="20.25" customHeight="1">
      <c r="A5" s="120" t="s">
        <v>4</v>
      </c>
      <c r="B5" s="120"/>
      <c r="C5" s="120"/>
      <c r="D5" s="112"/>
      <c r="E5" s="113"/>
      <c r="F5" s="113"/>
      <c r="G5" s="113"/>
      <c r="H5" s="113"/>
      <c r="I5" s="113"/>
      <c r="J5" s="113"/>
      <c r="K5" s="113"/>
      <c r="L5" s="113"/>
      <c r="M5" s="113"/>
      <c r="N5" s="113"/>
      <c r="O5" s="113"/>
      <c r="P5" s="113"/>
      <c r="Q5" s="113"/>
      <c r="R5" s="113"/>
      <c r="S5" s="113"/>
      <c r="T5" s="114"/>
      <c r="U5" s="119"/>
      <c r="V5" s="119"/>
      <c r="W5" s="119"/>
    </row>
    <row r="6" spans="1:24" ht="20.25" customHeight="1">
      <c r="A6" s="120" t="s">
        <v>5</v>
      </c>
      <c r="B6" s="120"/>
      <c r="C6" s="120"/>
      <c r="D6" s="115"/>
      <c r="E6" s="116"/>
      <c r="F6" s="116"/>
      <c r="G6" s="116"/>
      <c r="H6" s="116"/>
      <c r="I6" s="116"/>
      <c r="J6" s="116"/>
      <c r="K6" s="116"/>
      <c r="L6" s="116"/>
      <c r="M6" s="116"/>
      <c r="N6" s="116"/>
      <c r="O6" s="116"/>
      <c r="P6" s="116"/>
      <c r="Q6" s="116"/>
      <c r="R6" s="116"/>
      <c r="S6" s="116"/>
      <c r="T6" s="117"/>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62"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34" t="s">
        <v>8</v>
      </c>
      <c r="B11" s="134">
        <f>COUNTIF(E11:T15,"cumple")</f>
        <v>0</v>
      </c>
      <c r="C11" s="11">
        <v>1</v>
      </c>
      <c r="D11" s="12" t="s">
        <v>30</v>
      </c>
      <c r="E11" s="34"/>
      <c r="F11" s="34"/>
      <c r="G11" s="34"/>
      <c r="H11" s="34"/>
      <c r="I11" s="34"/>
      <c r="J11" s="34"/>
      <c r="K11" s="34"/>
      <c r="L11" s="34"/>
      <c r="M11" s="34"/>
      <c r="N11" s="34"/>
      <c r="O11" s="34"/>
      <c r="P11" s="34"/>
      <c r="Q11" s="34"/>
      <c r="R11" s="34"/>
      <c r="S11" s="34"/>
      <c r="T11" s="34"/>
      <c r="U11" s="35">
        <f t="shared" ref="U11:U32" si="0">COUNTIF(E11:T11,"CUMPLE")</f>
        <v>0</v>
      </c>
      <c r="V11" s="36">
        <f t="shared" ref="V11:V32" si="1">COUNTIF(E11:T11,"CUMPLE")+COUNTIF(E11:T11,"NO CUMPLE")</f>
        <v>0</v>
      </c>
      <c r="W11" s="37" t="e">
        <f t="shared" ref="W11:W32" si="2">U11/V11</f>
        <v>#DIV/0!</v>
      </c>
    </row>
    <row r="12" spans="1:24" ht="29.25" customHeight="1">
      <c r="A12" s="134"/>
      <c r="B12" s="134"/>
      <c r="C12" s="11">
        <f>C11+1</f>
        <v>2</v>
      </c>
      <c r="D12" s="12" t="s">
        <v>31</v>
      </c>
      <c r="E12" s="34"/>
      <c r="F12" s="34"/>
      <c r="G12" s="34"/>
      <c r="H12" s="34"/>
      <c r="I12" s="34"/>
      <c r="J12" s="34"/>
      <c r="K12" s="34"/>
      <c r="L12" s="34"/>
      <c r="M12" s="34"/>
      <c r="N12" s="34"/>
      <c r="O12" s="34"/>
      <c r="P12" s="34"/>
      <c r="Q12" s="34"/>
      <c r="R12" s="34"/>
      <c r="S12" s="34"/>
      <c r="T12" s="34"/>
      <c r="U12" s="35">
        <f t="shared" si="0"/>
        <v>0</v>
      </c>
      <c r="V12" s="36">
        <f t="shared" si="1"/>
        <v>0</v>
      </c>
      <c r="W12" s="37" t="e">
        <f t="shared" si="2"/>
        <v>#DIV/0!</v>
      </c>
    </row>
    <row r="13" spans="1:24" ht="29.25" customHeight="1">
      <c r="A13" s="134"/>
      <c r="B13" s="134">
        <f>(COUNTIF(E11:T15,"cumple")+COUNTIF(E11:T15,"no cumple"))</f>
        <v>0</v>
      </c>
      <c r="C13" s="11">
        <f t="shared" ref="C13:C32" si="3">C12+1</f>
        <v>3</v>
      </c>
      <c r="D13" s="13" t="s">
        <v>32</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34"/>
      <c r="B14" s="134"/>
      <c r="C14" s="11">
        <f t="shared" si="3"/>
        <v>4</v>
      </c>
      <c r="D14" s="13" t="s">
        <v>33</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34"/>
      <c r="B15" s="14" t="e">
        <f>B11/B13</f>
        <v>#DIV/0!</v>
      </c>
      <c r="C15" s="11">
        <f t="shared" si="3"/>
        <v>5</v>
      </c>
      <c r="D15" s="12" t="s">
        <v>34</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34" t="s">
        <v>9</v>
      </c>
      <c r="B16" s="61">
        <f>COUNTIF(E16:T18,"cumple")</f>
        <v>0</v>
      </c>
      <c r="C16" s="11">
        <f>C15+1</f>
        <v>6</v>
      </c>
      <c r="D16" s="12" t="s">
        <v>35</v>
      </c>
      <c r="E16" s="34"/>
      <c r="F16" s="34"/>
      <c r="G16" s="34"/>
      <c r="H16" s="34"/>
      <c r="I16" s="34"/>
      <c r="J16" s="34"/>
      <c r="K16" s="34"/>
      <c r="L16" s="34"/>
      <c r="M16" s="34"/>
      <c r="N16" s="34"/>
      <c r="O16" s="34"/>
      <c r="P16" s="34"/>
      <c r="Q16" s="34"/>
      <c r="R16" s="34"/>
      <c r="S16" s="34"/>
      <c r="T16" s="34"/>
      <c r="U16" s="35">
        <f t="shared" si="0"/>
        <v>0</v>
      </c>
      <c r="V16" s="36">
        <f t="shared" si="1"/>
        <v>0</v>
      </c>
      <c r="W16" s="37" t="e">
        <f t="shared" si="2"/>
        <v>#DIV/0!</v>
      </c>
    </row>
    <row r="17" spans="1:23" ht="29.25" customHeight="1">
      <c r="A17" s="134"/>
      <c r="B17" s="61">
        <f>(COUNTIF(E16:T18,"cumple")+COUNTIF(E16:T18,"no cumple"))</f>
        <v>0</v>
      </c>
      <c r="C17" s="11">
        <f>C16+1</f>
        <v>7</v>
      </c>
      <c r="D17" s="12" t="s">
        <v>36</v>
      </c>
      <c r="E17" s="34"/>
      <c r="F17" s="34"/>
      <c r="G17" s="34"/>
      <c r="H17" s="34"/>
      <c r="I17" s="34"/>
      <c r="J17" s="34"/>
      <c r="K17" s="34"/>
      <c r="L17" s="34"/>
      <c r="M17" s="34"/>
      <c r="N17" s="34"/>
      <c r="O17" s="34"/>
      <c r="P17" s="34"/>
      <c r="Q17" s="34"/>
      <c r="R17" s="34"/>
      <c r="S17" s="34"/>
      <c r="T17" s="34"/>
      <c r="U17" s="35">
        <f t="shared" si="0"/>
        <v>0</v>
      </c>
      <c r="V17" s="36">
        <f t="shared" si="1"/>
        <v>0</v>
      </c>
      <c r="W17" s="37" t="e">
        <f t="shared" si="2"/>
        <v>#DIV/0!</v>
      </c>
    </row>
    <row r="18" spans="1:23" ht="29.25" customHeight="1">
      <c r="A18" s="134"/>
      <c r="B18" s="14" t="e">
        <f>B16/B17</f>
        <v>#DIV/0!</v>
      </c>
      <c r="C18" s="11">
        <f t="shared" si="3"/>
        <v>8</v>
      </c>
      <c r="D18" s="12" t="s">
        <v>37</v>
      </c>
      <c r="E18" s="34"/>
      <c r="F18" s="34"/>
      <c r="G18" s="34"/>
      <c r="H18" s="34"/>
      <c r="I18" s="34"/>
      <c r="J18" s="34"/>
      <c r="K18" s="34"/>
      <c r="L18" s="34"/>
      <c r="M18" s="34"/>
      <c r="N18" s="34"/>
      <c r="O18" s="34"/>
      <c r="P18" s="34"/>
      <c r="Q18" s="34"/>
      <c r="R18" s="34"/>
      <c r="S18" s="34"/>
      <c r="T18" s="34"/>
      <c r="U18" s="35">
        <f t="shared" si="0"/>
        <v>0</v>
      </c>
      <c r="V18" s="36">
        <f t="shared" si="1"/>
        <v>0</v>
      </c>
      <c r="W18" s="37" t="e">
        <f t="shared" si="2"/>
        <v>#DIV/0!</v>
      </c>
    </row>
    <row r="19" spans="1:23" ht="29.25" customHeight="1">
      <c r="A19" s="61" t="s">
        <v>10</v>
      </c>
      <c r="B19" s="16" t="e">
        <f>W19</f>
        <v>#DIV/0!</v>
      </c>
      <c r="C19" s="11">
        <f>C18+1</f>
        <v>9</v>
      </c>
      <c r="D19" s="12" t="s">
        <v>38</v>
      </c>
      <c r="E19" s="34"/>
      <c r="F19" s="34"/>
      <c r="G19" s="34"/>
      <c r="H19" s="34"/>
      <c r="I19" s="34"/>
      <c r="J19" s="34"/>
      <c r="K19" s="34"/>
      <c r="L19" s="34"/>
      <c r="M19" s="34"/>
      <c r="N19" s="34"/>
      <c r="O19" s="34"/>
      <c r="P19" s="34"/>
      <c r="Q19" s="34"/>
      <c r="R19" s="34"/>
      <c r="S19" s="34"/>
      <c r="T19" s="34"/>
      <c r="U19" s="35">
        <f t="shared" si="0"/>
        <v>0</v>
      </c>
      <c r="V19" s="36">
        <f t="shared" si="1"/>
        <v>0</v>
      </c>
      <c r="W19" s="37" t="e">
        <f t="shared" si="2"/>
        <v>#DIV/0!</v>
      </c>
    </row>
    <row r="20" spans="1:23" ht="40.5" customHeight="1">
      <c r="A20" s="134" t="s">
        <v>11</v>
      </c>
      <c r="B20" s="61">
        <f>COUNTIF(E20:T23,"cumple")</f>
        <v>0</v>
      </c>
      <c r="C20" s="11">
        <f>C19+1</f>
        <v>10</v>
      </c>
      <c r="D20" s="12" t="s">
        <v>39</v>
      </c>
      <c r="E20" s="34"/>
      <c r="F20" s="34"/>
      <c r="G20" s="34"/>
      <c r="H20" s="34"/>
      <c r="I20" s="34"/>
      <c r="J20" s="34"/>
      <c r="K20" s="34"/>
      <c r="L20" s="34"/>
      <c r="M20" s="34"/>
      <c r="N20" s="34"/>
      <c r="O20" s="34"/>
      <c r="P20" s="34"/>
      <c r="Q20" s="34"/>
      <c r="R20" s="34"/>
      <c r="S20" s="34"/>
      <c r="T20" s="34"/>
      <c r="U20" s="35">
        <f t="shared" si="0"/>
        <v>0</v>
      </c>
      <c r="V20" s="36">
        <f t="shared" si="1"/>
        <v>0</v>
      </c>
      <c r="W20" s="37" t="e">
        <f t="shared" si="2"/>
        <v>#DIV/0!</v>
      </c>
    </row>
    <row r="21" spans="1:23" ht="29.25" customHeight="1">
      <c r="A21" s="134"/>
      <c r="B21" s="134">
        <f>(COUNTIF(E20:T23,"cumple")+COUNTIF(E20:T23,"no cumple"))</f>
        <v>0</v>
      </c>
      <c r="C21" s="11">
        <f t="shared" si="3"/>
        <v>11</v>
      </c>
      <c r="D21" s="12" t="s">
        <v>40</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34"/>
      <c r="B22" s="134"/>
      <c r="C22" s="11">
        <f t="shared" si="3"/>
        <v>12</v>
      </c>
      <c r="D22" s="13" t="s">
        <v>41</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34"/>
      <c r="B23" s="14" t="e">
        <f>B20/B21</f>
        <v>#DIV/0!</v>
      </c>
      <c r="C23" s="11">
        <f t="shared" si="3"/>
        <v>13</v>
      </c>
      <c r="D23" s="12" t="s">
        <v>42</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29.25" customHeight="1">
      <c r="A24" s="134" t="s">
        <v>12</v>
      </c>
      <c r="B24" s="61">
        <f>COUNTIF(E24:T26,"cumple")</f>
        <v>0</v>
      </c>
      <c r="C24" s="11">
        <f>C23+1</f>
        <v>14</v>
      </c>
      <c r="D24" s="12" t="s">
        <v>43</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134"/>
      <c r="B25" s="61">
        <f>(COUNTIF(E24:T26,"cumple")+COUNTIF(E24:T26,"no cumple"))</f>
        <v>0</v>
      </c>
      <c r="C25" s="11">
        <f t="shared" si="3"/>
        <v>15</v>
      </c>
      <c r="D25" s="12" t="s">
        <v>44</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34"/>
      <c r="B26" s="14" t="e">
        <f>B24/B25</f>
        <v>#DIV/0!</v>
      </c>
      <c r="C26" s="11">
        <f t="shared" si="3"/>
        <v>16</v>
      </c>
      <c r="D26" s="12" t="s">
        <v>45</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34" t="s">
        <v>13</v>
      </c>
      <c r="B27" s="134">
        <f>COUNTIF(E27:T32,"cumple")</f>
        <v>0</v>
      </c>
      <c r="C27" s="11">
        <f>C26+1</f>
        <v>17</v>
      </c>
      <c r="D27" s="12" t="s">
        <v>46</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34"/>
      <c r="B28" s="134"/>
      <c r="C28" s="11">
        <f t="shared" si="3"/>
        <v>18</v>
      </c>
      <c r="D28" s="12" t="s">
        <v>47</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34"/>
      <c r="B29" s="134">
        <f>(COUNTIF(E27:T32,"cumple")+COUNTIF(E27:T32,"no cumple"))</f>
        <v>0</v>
      </c>
      <c r="C29" s="11">
        <f t="shared" si="3"/>
        <v>19</v>
      </c>
      <c r="D29" s="12" t="s">
        <v>48</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34"/>
      <c r="B30" s="134"/>
      <c r="C30" s="11">
        <f t="shared" si="3"/>
        <v>20</v>
      </c>
      <c r="D30" s="12" t="s">
        <v>49</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c r="B31" s="134"/>
      <c r="C31" s="11">
        <f t="shared" si="3"/>
        <v>21</v>
      </c>
      <c r="D31" s="12" t="s">
        <v>50</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14" t="e">
        <f>B27/B29</f>
        <v>#DIV/0!</v>
      </c>
      <c r="C32" s="11">
        <f t="shared" si="3"/>
        <v>22</v>
      </c>
      <c r="D32" s="38" t="s">
        <v>51</v>
      </c>
      <c r="E32" s="34"/>
      <c r="F32" s="34"/>
      <c r="G32" s="34"/>
      <c r="H32" s="34"/>
      <c r="I32" s="34"/>
      <c r="J32" s="34"/>
      <c r="K32" s="34"/>
      <c r="L32" s="34"/>
      <c r="M32" s="34"/>
      <c r="N32" s="34"/>
      <c r="O32" s="34"/>
      <c r="P32" s="34"/>
      <c r="Q32" s="34"/>
      <c r="R32" s="34"/>
      <c r="S32" s="34"/>
      <c r="T32" s="34"/>
      <c r="U32" s="39">
        <f t="shared" si="0"/>
        <v>0</v>
      </c>
      <c r="V32" s="36">
        <f t="shared" si="1"/>
        <v>0</v>
      </c>
      <c r="W32" s="37" t="e">
        <f t="shared" si="2"/>
        <v>#DIV/0!</v>
      </c>
    </row>
    <row r="33" spans="1:24">
      <c r="D33" s="42" t="s">
        <v>2</v>
      </c>
      <c r="E33" s="52">
        <f>COUNTIF(E11:E32,"cumple")</f>
        <v>0</v>
      </c>
      <c r="F33" s="52">
        <f t="shared" ref="F33:T33" si="4">COUNTIF(F11:F32,"cumple")</f>
        <v>0</v>
      </c>
      <c r="G33" s="52">
        <f t="shared" si="4"/>
        <v>0</v>
      </c>
      <c r="H33" s="52">
        <f t="shared" si="4"/>
        <v>0</v>
      </c>
      <c r="I33" s="52">
        <f t="shared" si="4"/>
        <v>0</v>
      </c>
      <c r="J33" s="52">
        <f t="shared" si="4"/>
        <v>0</v>
      </c>
      <c r="K33" s="52">
        <f t="shared" si="4"/>
        <v>0</v>
      </c>
      <c r="L33" s="52">
        <f t="shared" si="4"/>
        <v>0</v>
      </c>
      <c r="M33" s="52">
        <f t="shared" si="4"/>
        <v>0</v>
      </c>
      <c r="N33" s="52">
        <f t="shared" si="4"/>
        <v>0</v>
      </c>
      <c r="O33" s="52">
        <f t="shared" si="4"/>
        <v>0</v>
      </c>
      <c r="P33" s="52">
        <f t="shared" si="4"/>
        <v>0</v>
      </c>
      <c r="Q33" s="52">
        <f t="shared" si="4"/>
        <v>0</v>
      </c>
      <c r="R33" s="52">
        <f t="shared" si="4"/>
        <v>0</v>
      </c>
      <c r="S33" s="52">
        <f t="shared" si="4"/>
        <v>0</v>
      </c>
      <c r="T33" s="52">
        <f t="shared" si="4"/>
        <v>0</v>
      </c>
      <c r="U33" s="18">
        <f>SUM(E33:T33)</f>
        <v>0</v>
      </c>
      <c r="V33" s="146"/>
      <c r="W33" s="146"/>
    </row>
    <row r="34" spans="1:24">
      <c r="D34" s="42" t="s">
        <v>14</v>
      </c>
      <c r="E34" s="53">
        <f t="shared" ref="E34:T34" si="5">COUNTIF(E11:E32,"cumple")+COUNTIF(E11:E32,"no cumple")</f>
        <v>0</v>
      </c>
      <c r="F34" s="53">
        <f t="shared" si="5"/>
        <v>0</v>
      </c>
      <c r="G34" s="53">
        <f t="shared" si="5"/>
        <v>0</v>
      </c>
      <c r="H34" s="53">
        <f t="shared" si="5"/>
        <v>0</v>
      </c>
      <c r="I34" s="53">
        <f t="shared" si="5"/>
        <v>0</v>
      </c>
      <c r="J34" s="53">
        <f t="shared" si="5"/>
        <v>0</v>
      </c>
      <c r="K34" s="53">
        <f t="shared" si="5"/>
        <v>0</v>
      </c>
      <c r="L34" s="53">
        <f t="shared" si="5"/>
        <v>0</v>
      </c>
      <c r="M34" s="53">
        <f t="shared" si="5"/>
        <v>0</v>
      </c>
      <c r="N34" s="53">
        <f t="shared" si="5"/>
        <v>0</v>
      </c>
      <c r="O34" s="53">
        <f t="shared" si="5"/>
        <v>0</v>
      </c>
      <c r="P34" s="53">
        <f t="shared" si="5"/>
        <v>0</v>
      </c>
      <c r="Q34" s="53">
        <f t="shared" si="5"/>
        <v>0</v>
      </c>
      <c r="R34" s="53">
        <f t="shared" si="5"/>
        <v>0</v>
      </c>
      <c r="S34" s="53">
        <f t="shared" si="5"/>
        <v>0</v>
      </c>
      <c r="T34" s="53">
        <f t="shared" si="5"/>
        <v>0</v>
      </c>
      <c r="U34" s="19">
        <f>SUM(E34:T34)</f>
        <v>0</v>
      </c>
      <c r="V34" s="144"/>
      <c r="W34" s="144"/>
    </row>
    <row r="35" spans="1:24">
      <c r="D35" s="43" t="s">
        <v>15</v>
      </c>
      <c r="E35" s="54" t="e">
        <f>E33/E34</f>
        <v>#DIV/0!</v>
      </c>
      <c r="F35" s="54" t="e">
        <f t="shared" ref="F35:T35" si="6">F33/F34</f>
        <v>#DIV/0!</v>
      </c>
      <c r="G35" s="54" t="e">
        <f t="shared" si="6"/>
        <v>#DIV/0!</v>
      </c>
      <c r="H35" s="54" t="e">
        <f t="shared" si="6"/>
        <v>#DIV/0!</v>
      </c>
      <c r="I35" s="54" t="e">
        <f t="shared" si="6"/>
        <v>#DIV/0!</v>
      </c>
      <c r="J35" s="54" t="e">
        <f t="shared" si="6"/>
        <v>#DIV/0!</v>
      </c>
      <c r="K35" s="54" t="e">
        <f t="shared" si="6"/>
        <v>#DIV/0!</v>
      </c>
      <c r="L35" s="54" t="e">
        <f t="shared" si="6"/>
        <v>#DIV/0!</v>
      </c>
      <c r="M35" s="54" t="e">
        <f t="shared" si="6"/>
        <v>#DIV/0!</v>
      </c>
      <c r="N35" s="54" t="e">
        <f t="shared" si="6"/>
        <v>#DIV/0!</v>
      </c>
      <c r="O35" s="54" t="e">
        <f t="shared" si="6"/>
        <v>#DIV/0!</v>
      </c>
      <c r="P35" s="54" t="e">
        <f t="shared" si="6"/>
        <v>#DIV/0!</v>
      </c>
      <c r="Q35" s="54" t="e">
        <f t="shared" si="6"/>
        <v>#DIV/0!</v>
      </c>
      <c r="R35" s="54" t="e">
        <f t="shared" si="6"/>
        <v>#DIV/0!</v>
      </c>
      <c r="S35" s="54" t="e">
        <f t="shared" si="6"/>
        <v>#DIV/0!</v>
      </c>
      <c r="T35" s="54" t="e">
        <f t="shared" si="6"/>
        <v>#DIV/0!</v>
      </c>
      <c r="U35" s="20" t="e">
        <f>U33/U34</f>
        <v>#DIV/0!</v>
      </c>
      <c r="V35" s="144"/>
      <c r="W35" s="144"/>
    </row>
    <row r="36" spans="1:24">
      <c r="V36" s="144"/>
      <c r="W36" s="144"/>
    </row>
    <row r="37" spans="1:24">
      <c r="I37" s="23"/>
      <c r="J37" s="23"/>
      <c r="K37" s="23"/>
      <c r="L37" s="23"/>
      <c r="M37" s="23"/>
      <c r="N37" s="23"/>
      <c r="O37" s="23"/>
      <c r="P37" s="23"/>
      <c r="Q37" s="23"/>
      <c r="R37" s="23"/>
      <c r="S37" s="23"/>
      <c r="T37" s="23"/>
      <c r="U37" s="144"/>
      <c r="V37" s="144"/>
      <c r="W37" s="144"/>
    </row>
    <row r="38" spans="1:24">
      <c r="D38" s="40" t="s">
        <v>20</v>
      </c>
      <c r="E38" s="55"/>
      <c r="F38" s="55"/>
      <c r="G38" s="55"/>
      <c r="H38" s="55"/>
      <c r="I38" s="55"/>
      <c r="J38" s="56"/>
      <c r="K38" s="57"/>
      <c r="L38" s="55"/>
      <c r="M38" s="57"/>
      <c r="N38" s="57"/>
      <c r="O38" s="57"/>
      <c r="P38" s="57"/>
      <c r="Q38" s="57"/>
      <c r="R38" s="57"/>
      <c r="S38" s="57"/>
      <c r="T38" s="57"/>
      <c r="U38" s="144"/>
      <c r="V38" s="144"/>
      <c r="W38" s="144"/>
    </row>
    <row r="39" spans="1:24">
      <c r="D39" s="41" t="s">
        <v>21</v>
      </c>
      <c r="E39" s="58">
        <f t="shared" ref="E39:T39" si="7">E9</f>
        <v>0</v>
      </c>
      <c r="F39" s="58">
        <f t="shared" si="7"/>
        <v>0</v>
      </c>
      <c r="G39" s="58">
        <f t="shared" si="7"/>
        <v>0</v>
      </c>
      <c r="H39" s="58">
        <f t="shared" si="7"/>
        <v>0</v>
      </c>
      <c r="I39" s="58">
        <f t="shared" si="7"/>
        <v>0</v>
      </c>
      <c r="J39" s="58">
        <f t="shared" si="7"/>
        <v>0</v>
      </c>
      <c r="K39" s="58">
        <f t="shared" si="7"/>
        <v>0</v>
      </c>
      <c r="L39" s="58">
        <f t="shared" si="7"/>
        <v>0</v>
      </c>
      <c r="M39" s="58">
        <f t="shared" si="7"/>
        <v>0</v>
      </c>
      <c r="N39" s="58">
        <f t="shared" si="7"/>
        <v>0</v>
      </c>
      <c r="O39" s="58">
        <f t="shared" si="7"/>
        <v>0</v>
      </c>
      <c r="P39" s="58">
        <f t="shared" si="7"/>
        <v>0</v>
      </c>
      <c r="Q39" s="58">
        <f t="shared" si="7"/>
        <v>0</v>
      </c>
      <c r="R39" s="58">
        <f t="shared" si="7"/>
        <v>0</v>
      </c>
      <c r="S39" s="58">
        <f t="shared" si="7"/>
        <v>0</v>
      </c>
      <c r="T39" s="58">
        <f t="shared" si="7"/>
        <v>0</v>
      </c>
      <c r="U39" s="144"/>
      <c r="V39" s="144"/>
      <c r="W39" s="144"/>
    </row>
    <row r="40" spans="1:24">
      <c r="D40" s="41" t="s">
        <v>22</v>
      </c>
      <c r="E40" s="59" t="e">
        <f t="shared" ref="E40:S40" si="8">E35</f>
        <v>#DIV/0!</v>
      </c>
      <c r="F40" s="59" t="e">
        <f t="shared" si="8"/>
        <v>#DIV/0!</v>
      </c>
      <c r="G40" s="59" t="e">
        <f t="shared" si="8"/>
        <v>#DIV/0!</v>
      </c>
      <c r="H40" s="59" t="e">
        <f t="shared" si="8"/>
        <v>#DIV/0!</v>
      </c>
      <c r="I40" s="59" t="e">
        <f t="shared" si="8"/>
        <v>#DIV/0!</v>
      </c>
      <c r="J40" s="59" t="e">
        <f t="shared" si="8"/>
        <v>#DIV/0!</v>
      </c>
      <c r="K40" s="59" t="e">
        <f t="shared" si="8"/>
        <v>#DIV/0!</v>
      </c>
      <c r="L40" s="59" t="e">
        <f t="shared" si="8"/>
        <v>#DIV/0!</v>
      </c>
      <c r="M40" s="59" t="e">
        <f t="shared" si="8"/>
        <v>#DIV/0!</v>
      </c>
      <c r="N40" s="59" t="e">
        <f t="shared" si="8"/>
        <v>#DIV/0!</v>
      </c>
      <c r="O40" s="59" t="e">
        <f t="shared" si="8"/>
        <v>#DIV/0!</v>
      </c>
      <c r="P40" s="59" t="e">
        <f t="shared" si="8"/>
        <v>#DIV/0!</v>
      </c>
      <c r="Q40" s="59" t="e">
        <f t="shared" si="8"/>
        <v>#DIV/0!</v>
      </c>
      <c r="R40" s="59" t="e">
        <f t="shared" si="8"/>
        <v>#DIV/0!</v>
      </c>
      <c r="S40" s="59" t="e">
        <f t="shared" si="8"/>
        <v>#DIV/0!</v>
      </c>
      <c r="T40" s="59" t="e">
        <f>T35</f>
        <v>#DIV/0!</v>
      </c>
      <c r="U40" s="144"/>
      <c r="V40" s="144"/>
      <c r="W40" s="144"/>
    </row>
    <row r="41" spans="1:24">
      <c r="U41" s="144"/>
      <c r="V41" s="144"/>
      <c r="W41" s="144"/>
    </row>
    <row r="42" spans="1:24">
      <c r="U42" s="144"/>
      <c r="V42" s="144"/>
      <c r="W42" s="144"/>
    </row>
    <row r="43" spans="1:24" ht="13.5" thickBot="1">
      <c r="A43" s="24"/>
      <c r="B43" s="24"/>
      <c r="C43" s="24"/>
      <c r="D43" s="25"/>
      <c r="E43" s="26"/>
      <c r="F43" s="26"/>
      <c r="G43" s="26"/>
      <c r="H43" s="26"/>
      <c r="I43" s="26"/>
      <c r="J43" s="26"/>
      <c r="K43" s="26"/>
      <c r="L43" s="26"/>
      <c r="M43" s="26"/>
      <c r="N43" s="26"/>
      <c r="O43" s="26"/>
      <c r="P43" s="26"/>
      <c r="Q43" s="26"/>
      <c r="R43" s="26"/>
      <c r="S43" s="26"/>
      <c r="T43" s="26"/>
      <c r="U43" s="144"/>
      <c r="V43" s="144"/>
      <c r="W43" s="144"/>
    </row>
    <row r="44" spans="1:24" ht="36.75" thickBot="1">
      <c r="D44" s="27" t="str">
        <f>A11</f>
        <v xml:space="preserve">Anamnesis </v>
      </c>
      <c r="E44" s="44" t="e">
        <f>B15</f>
        <v>#DIV/0!</v>
      </c>
      <c r="F44" s="28"/>
      <c r="U44" s="144"/>
      <c r="V44" s="144"/>
      <c r="W44" s="144"/>
    </row>
    <row r="45" spans="1:24" ht="36.75" thickBot="1">
      <c r="D45" s="29" t="str">
        <f>A16</f>
        <v xml:space="preserve">Examen físico </v>
      </c>
      <c r="E45" s="45" t="e">
        <f>B18</f>
        <v>#DIV/0!</v>
      </c>
      <c r="F45" s="28"/>
      <c r="U45" s="144"/>
      <c r="V45" s="144"/>
      <c r="W45" s="144"/>
    </row>
    <row r="46" spans="1:24" ht="36.75" thickBot="1">
      <c r="D46" s="29" t="str">
        <f>A19</f>
        <v xml:space="preserve">Diagnostico </v>
      </c>
      <c r="E46" s="46" t="e">
        <f>B19</f>
        <v>#DIV/0!</v>
      </c>
      <c r="F46" s="28"/>
      <c r="U46" s="144"/>
      <c r="V46" s="144"/>
      <c r="W46" s="144"/>
    </row>
    <row r="47" spans="1:24" s="22" customFormat="1" ht="36.75" thickBot="1">
      <c r="A47" s="17"/>
      <c r="B47" s="17"/>
      <c r="C47" s="17"/>
      <c r="D47" s="29" t="str">
        <f>A20</f>
        <v xml:space="preserve">Plan Terapéutico </v>
      </c>
      <c r="E47" s="45" t="e">
        <f>B23</f>
        <v>#DIV/0!</v>
      </c>
      <c r="F47" s="28"/>
      <c r="U47" s="144"/>
      <c r="V47" s="144"/>
      <c r="W47" s="144"/>
      <c r="X47" s="1"/>
    </row>
    <row r="48" spans="1:24" s="22" customFormat="1" ht="36.75" thickBot="1">
      <c r="A48" s="17"/>
      <c r="B48" s="17"/>
      <c r="C48" s="17"/>
      <c r="D48" s="29" t="str">
        <f>A24</f>
        <v xml:space="preserve">Integralidad y secuencia </v>
      </c>
      <c r="E48" s="45" t="e">
        <f>B26</f>
        <v>#DIV/0!</v>
      </c>
      <c r="F48" s="28"/>
      <c r="U48" s="144"/>
      <c r="V48" s="144"/>
      <c r="W48" s="144"/>
      <c r="X48" s="1"/>
    </row>
    <row r="49" spans="1:24" s="22" customFormat="1" ht="36.75" thickBot="1">
      <c r="A49" s="17"/>
      <c r="B49" s="17"/>
      <c r="C49" s="17"/>
      <c r="D49" s="30" t="str">
        <f>A27</f>
        <v xml:space="preserve">Adherencia a la GPC (Guías de prácticas clínicas), protocolos o procedimientos </v>
      </c>
      <c r="E49" s="47" t="e">
        <f>B32</f>
        <v>#DIV/0!</v>
      </c>
      <c r="F49" s="28"/>
      <c r="U49" s="144"/>
      <c r="V49" s="144"/>
      <c r="W49" s="144"/>
      <c r="X49" s="1"/>
    </row>
    <row r="50" spans="1:24" s="22" customFormat="1" ht="36.75" thickBot="1">
      <c r="A50" s="17"/>
      <c r="B50" s="17"/>
      <c r="C50" s="17"/>
      <c r="D50" s="21"/>
      <c r="F50" s="31"/>
      <c r="U50" s="144"/>
      <c r="V50" s="144"/>
      <c r="W50" s="144"/>
      <c r="X50" s="1"/>
    </row>
    <row r="51" spans="1:24">
      <c r="U51" s="144"/>
      <c r="V51" s="144"/>
      <c r="W51" s="144"/>
    </row>
    <row r="52" spans="1:24" s="22" customFormat="1" ht="13.5" thickBot="1">
      <c r="A52" s="17"/>
      <c r="B52" s="17"/>
      <c r="C52" s="17"/>
      <c r="D52" s="21"/>
      <c r="U52" s="144"/>
      <c r="V52" s="144"/>
      <c r="W52" s="144"/>
      <c r="X52" s="1"/>
    </row>
    <row r="53" spans="1:24" s="22" customFormat="1" ht="13.5" thickBot="1">
      <c r="A53" s="17"/>
      <c r="B53" s="135" t="str">
        <f>A11</f>
        <v xml:space="preserve">Anamnesis </v>
      </c>
      <c r="C53" s="72">
        <v>1</v>
      </c>
      <c r="D53" s="73" t="str">
        <f>D11</f>
        <v>Describe claramente el motivo de consulta.</v>
      </c>
      <c r="E53" s="74" t="e">
        <f>W11</f>
        <v>#DIV/0!</v>
      </c>
      <c r="U53" s="144"/>
      <c r="V53" s="144"/>
      <c r="W53" s="144"/>
      <c r="X53" s="1"/>
    </row>
    <row r="54" spans="1:24" s="22" customFormat="1" ht="13.5" thickBot="1">
      <c r="A54" s="17"/>
      <c r="B54" s="136"/>
      <c r="C54" s="70">
        <v>2</v>
      </c>
      <c r="D54" s="73" t="str">
        <f t="shared" ref="D54:D74" si="9">D12</f>
        <v>Describe claramente la enfermedad actual.</v>
      </c>
      <c r="E54" s="75" t="e">
        <f t="shared" ref="E54:E74" si="10">W12</f>
        <v>#DIV/0!</v>
      </c>
      <c r="U54" s="144"/>
      <c r="V54" s="144"/>
      <c r="W54" s="144"/>
      <c r="X54" s="1"/>
    </row>
    <row r="55" spans="1:24" s="22" customFormat="1" ht="13.5" thickBot="1">
      <c r="A55" s="17"/>
      <c r="B55" s="136"/>
      <c r="C55" s="70">
        <v>3</v>
      </c>
      <c r="D55" s="73" t="str">
        <f t="shared" si="9"/>
        <v>Registro de antecedentes personales.</v>
      </c>
      <c r="E55" s="75" t="e">
        <f t="shared" si="10"/>
        <v>#DIV/0!</v>
      </c>
      <c r="U55" s="144"/>
      <c r="V55" s="144"/>
      <c r="W55" s="144"/>
      <c r="X55" s="1"/>
    </row>
    <row r="56" spans="1:24" s="22" customFormat="1" ht="13.5" thickBot="1">
      <c r="A56" s="17"/>
      <c r="B56" s="136"/>
      <c r="C56" s="70">
        <v>4</v>
      </c>
      <c r="D56" s="73" t="str">
        <f t="shared" si="9"/>
        <v>Registro de antecedentes familiares.</v>
      </c>
      <c r="E56" s="75" t="e">
        <f t="shared" si="10"/>
        <v>#DIV/0!</v>
      </c>
      <c r="U56" s="144"/>
      <c r="V56" s="144"/>
      <c r="W56" s="144"/>
      <c r="X56" s="1"/>
    </row>
    <row r="57" spans="1:24" s="22" customFormat="1" ht="13.5" thickBot="1">
      <c r="A57" s="17"/>
      <c r="B57" s="148"/>
      <c r="C57" s="81">
        <v>5</v>
      </c>
      <c r="D57" s="73" t="str">
        <f t="shared" si="9"/>
        <v>Registro de Revisión por sistemas.</v>
      </c>
      <c r="E57" s="82" t="e">
        <f t="shared" si="10"/>
        <v>#DIV/0!</v>
      </c>
      <c r="U57" s="144"/>
      <c r="V57" s="144"/>
      <c r="W57" s="144"/>
      <c r="X57" s="1"/>
    </row>
    <row r="58" spans="1:24" s="22" customFormat="1" ht="26.25" thickBot="1">
      <c r="A58" s="17"/>
      <c r="B58" s="128" t="str">
        <f>A16</f>
        <v xml:space="preserve">Examen físico </v>
      </c>
      <c r="C58" s="72">
        <v>6</v>
      </c>
      <c r="D58" s="73" t="str">
        <f t="shared" si="9"/>
        <v>Registro completo de los signos vitales incluye: frecuencia cardiaca, frecuencia respiratoria, tensión arterial, temperatura, en los casos que lo ameriten SO2 y otros de importancia.</v>
      </c>
      <c r="E58" s="74" t="e">
        <f t="shared" si="10"/>
        <v>#DIV/0!</v>
      </c>
      <c r="U58" s="144"/>
      <c r="V58" s="144"/>
      <c r="W58" s="144"/>
      <c r="X58" s="1"/>
    </row>
    <row r="59" spans="1:24" s="22" customFormat="1" ht="26.25" thickBot="1">
      <c r="A59" s="17"/>
      <c r="B59" s="129"/>
      <c r="C59" s="70">
        <v>7</v>
      </c>
      <c r="D59" s="73" t="str">
        <f t="shared" si="9"/>
        <v>Registro de Peso y talla, en los casos que lo ameriten IMC (índice de masa corporal) , SCT (superficie corporal Total) y otros relacionados con el estado nutricional.</v>
      </c>
      <c r="E59" s="75" t="e">
        <f t="shared" si="10"/>
        <v>#DIV/0!</v>
      </c>
      <c r="U59" s="144"/>
      <c r="V59" s="144"/>
      <c r="W59" s="144"/>
      <c r="X59" s="1"/>
    </row>
    <row r="60" spans="1:24" s="22" customFormat="1" ht="13.5" thickBot="1">
      <c r="A60" s="17"/>
      <c r="B60" s="149"/>
      <c r="C60" s="81">
        <v>8</v>
      </c>
      <c r="D60" s="73" t="str">
        <f t="shared" si="9"/>
        <v>Registro del examen físico por sistemas, describiendo claramente las alteraciones.</v>
      </c>
      <c r="E60" s="82" t="e">
        <f t="shared" si="10"/>
        <v>#DIV/0!</v>
      </c>
      <c r="U60" s="144"/>
      <c r="V60" s="144"/>
      <c r="W60" s="144"/>
      <c r="X60" s="1"/>
    </row>
    <row r="61" spans="1:24" s="22" customFormat="1" ht="13.5" thickBot="1">
      <c r="A61" s="17"/>
      <c r="B61" s="83" t="str">
        <f>A19</f>
        <v xml:space="preserve">Diagnostico </v>
      </c>
      <c r="C61" s="84">
        <v>9</v>
      </c>
      <c r="D61" s="73" t="str">
        <f t="shared" si="9"/>
        <v>Codificación adecuada de los diagnósticos confirmados y presuntivos.</v>
      </c>
      <c r="E61" s="85" t="e">
        <f t="shared" si="10"/>
        <v>#DIV/0!</v>
      </c>
      <c r="U61" s="144"/>
      <c r="V61" s="144"/>
      <c r="W61" s="144"/>
      <c r="X61" s="1"/>
    </row>
    <row r="62" spans="1:24" s="22" customFormat="1" ht="39" thickBot="1">
      <c r="A62" s="17"/>
      <c r="B62" s="128" t="str">
        <f>A20</f>
        <v xml:space="preserve">Plan Terapéutico </v>
      </c>
      <c r="C62" s="72">
        <v>10</v>
      </c>
      <c r="D62" s="73" t="str">
        <f t="shared" si="9"/>
        <v>Registro de la prescripción de  los medicamentos, incluye: Nombre del medicamento expresado en la denominación común internacional, concentración y forma farmacéutica, vía de administración, dosis y frecuencia de administración, duración del tratamiento).</v>
      </c>
      <c r="E62" s="74" t="e">
        <f t="shared" si="10"/>
        <v>#DIV/0!</v>
      </c>
      <c r="U62" s="144"/>
      <c r="V62" s="144"/>
      <c r="W62" s="144"/>
      <c r="X62" s="1"/>
    </row>
    <row r="63" spans="1:24" s="22" customFormat="1" ht="13.5" thickBot="1">
      <c r="A63" s="17"/>
      <c r="B63" s="129"/>
      <c r="C63" s="70">
        <v>11</v>
      </c>
      <c r="D63" s="73" t="str">
        <f t="shared" si="9"/>
        <v>Registro de ayudas diagnosticas (laboratorios, imágenes diagnosticas, entre otras).</v>
      </c>
      <c r="E63" s="75" t="e">
        <f t="shared" si="10"/>
        <v>#DIV/0!</v>
      </c>
      <c r="U63" s="144"/>
      <c r="V63" s="144"/>
      <c r="W63" s="144"/>
      <c r="X63" s="1"/>
    </row>
    <row r="64" spans="1:24" s="22" customFormat="1" ht="13.5" thickBot="1">
      <c r="A64" s="17"/>
      <c r="B64" s="129"/>
      <c r="C64" s="70">
        <v>12</v>
      </c>
      <c r="D64" s="73" t="str">
        <f t="shared" si="9"/>
        <v>Registro de otros planes terapéuticos.</v>
      </c>
      <c r="E64" s="75" t="e">
        <f t="shared" si="10"/>
        <v>#DIV/0!</v>
      </c>
      <c r="U64" s="144"/>
      <c r="V64" s="144"/>
      <c r="W64" s="144"/>
      <c r="X64" s="1"/>
    </row>
    <row r="65" spans="1:24" s="22" customFormat="1" ht="13.5" thickBot="1">
      <c r="A65" s="17"/>
      <c r="B65" s="130"/>
      <c r="C65" s="76">
        <v>13</v>
      </c>
      <c r="D65" s="73" t="str">
        <f t="shared" si="9"/>
        <v>Registro de recomendaciones, incluye signos y síntomas de alarma.</v>
      </c>
      <c r="E65" s="78" t="e">
        <f t="shared" si="10"/>
        <v>#DIV/0!</v>
      </c>
      <c r="U65" s="144"/>
      <c r="V65" s="144"/>
      <c r="W65" s="144"/>
      <c r="X65" s="1"/>
    </row>
    <row r="66" spans="1:24" s="22" customFormat="1" ht="26.25" thickBot="1">
      <c r="A66" s="17"/>
      <c r="B66" s="131" t="str">
        <f>A24</f>
        <v xml:space="preserve">Integralidad y secuencia </v>
      </c>
      <c r="C66" s="72">
        <v>14</v>
      </c>
      <c r="D66" s="73" t="str">
        <f t="shared" si="9"/>
        <v>Se evidencia una correlación entre la anamnesis (motivo de consulta, enfermedad actual, antecedentes y revisión por sistemas) y el examen físico.</v>
      </c>
      <c r="E66" s="74" t="e">
        <f t="shared" si="10"/>
        <v>#DIV/0!</v>
      </c>
      <c r="U66" s="144"/>
      <c r="V66" s="144"/>
      <c r="W66" s="144"/>
      <c r="X66" s="1"/>
    </row>
    <row r="67" spans="1:24" s="22" customFormat="1" ht="26.25" thickBot="1">
      <c r="A67" s="17"/>
      <c r="B67" s="132"/>
      <c r="C67" s="70">
        <v>15</v>
      </c>
      <c r="D67" s="73" t="str">
        <f t="shared" si="9"/>
        <v>El diagnóstico registrado se relaciona con el motivo de consulta, enfermedad actual y/o hallazgos al examen físico.</v>
      </c>
      <c r="E67" s="75" t="e">
        <f t="shared" si="10"/>
        <v>#DIV/0!</v>
      </c>
      <c r="U67" s="144"/>
      <c r="V67" s="144"/>
      <c r="W67" s="144"/>
      <c r="X67" s="1"/>
    </row>
    <row r="68" spans="1:24" s="22" customFormat="1" ht="13.5" thickBot="1">
      <c r="A68" s="17"/>
      <c r="B68" s="133"/>
      <c r="C68" s="76">
        <v>16</v>
      </c>
      <c r="D68" s="73" t="str">
        <f t="shared" si="9"/>
        <v>El plan terapéutico se correlaciona con los diagnósticos registrados.</v>
      </c>
      <c r="E68" s="78" t="e">
        <f t="shared" si="10"/>
        <v>#DIV/0!</v>
      </c>
      <c r="U68" s="144"/>
      <c r="V68" s="144"/>
      <c r="W68" s="144"/>
      <c r="X68" s="1"/>
    </row>
    <row r="69" spans="1:24" s="22" customFormat="1" ht="12.75" customHeight="1" thickBot="1">
      <c r="A69" s="17"/>
      <c r="B69" s="131" t="str">
        <f>A27</f>
        <v xml:space="preserve">Adherencia a la GPC (Guías de prácticas clínicas), protocolos o procedimientos </v>
      </c>
      <c r="C69" s="72">
        <v>17</v>
      </c>
      <c r="D69" s="73" t="str">
        <f t="shared" si="9"/>
        <v>La descripción de la anamnesis y el registro del examen físico son acordes al flujograma de atención.</v>
      </c>
      <c r="E69" s="74" t="e">
        <f t="shared" si="10"/>
        <v>#DIV/0!</v>
      </c>
      <c r="U69" s="144"/>
      <c r="V69" s="144"/>
      <c r="W69" s="144"/>
      <c r="X69" s="1"/>
    </row>
    <row r="70" spans="1:24" s="22" customFormat="1" ht="26.25" thickBot="1">
      <c r="A70" s="17"/>
      <c r="B70" s="132"/>
      <c r="C70" s="70">
        <v>18</v>
      </c>
      <c r="D70" s="73" t="str">
        <f t="shared" si="9"/>
        <v>La codificación CIE-10 de los diagnósticos esta conforme con la GPC (guía de practica clínica), protocolo o procedimiento.</v>
      </c>
      <c r="E70" s="75" t="e">
        <f t="shared" si="10"/>
        <v>#DIV/0!</v>
      </c>
      <c r="U70" s="144"/>
      <c r="V70" s="144"/>
      <c r="W70" s="144"/>
      <c r="X70" s="1"/>
    </row>
    <row r="71" spans="1:24" s="22" customFormat="1" ht="26.25" thickBot="1">
      <c r="A71" s="17"/>
      <c r="B71" s="132"/>
      <c r="C71" s="70">
        <v>19</v>
      </c>
      <c r="D71" s="73" t="str">
        <f t="shared" si="9"/>
        <v>El manejo farmacológico sigue los lineamientos de la GPC (guía de practica clínica), protocolo o procedimiento.</v>
      </c>
      <c r="E71" s="75" t="e">
        <f t="shared" si="10"/>
        <v>#DIV/0!</v>
      </c>
      <c r="U71" s="144"/>
      <c r="V71" s="144"/>
      <c r="W71" s="144"/>
      <c r="X71" s="1"/>
    </row>
    <row r="72" spans="1:24" s="22" customFormat="1" ht="26.25" thickBot="1">
      <c r="A72" s="17"/>
      <c r="B72" s="132"/>
      <c r="C72" s="70">
        <v>20</v>
      </c>
      <c r="D72" s="73" t="str">
        <f t="shared" si="9"/>
        <v>El manejo no farmacológico sigue los lineamientos de la GPC (guía de practica clínica), protocolo o procedimiento.</v>
      </c>
      <c r="E72" s="75" t="e">
        <f t="shared" si="10"/>
        <v>#DIV/0!</v>
      </c>
      <c r="U72" s="144"/>
      <c r="V72" s="144"/>
      <c r="W72" s="144"/>
      <c r="X72" s="1"/>
    </row>
    <row r="73" spans="1:24" s="22" customFormat="1" ht="26.25" thickBot="1">
      <c r="A73" s="17"/>
      <c r="B73" s="132"/>
      <c r="C73" s="70">
        <v>21</v>
      </c>
      <c r="D73" s="73" t="str">
        <f t="shared" si="9"/>
        <v>La solicitud de ayudas diagnosticas es racional y congruente con la GPC (guía de practica clínica), protocolo o procedimiento.</v>
      </c>
      <c r="E73" s="75" t="e">
        <f t="shared" si="10"/>
        <v>#DIV/0!</v>
      </c>
      <c r="U73" s="144"/>
      <c r="V73" s="144"/>
      <c r="W73" s="144"/>
      <c r="X73" s="1"/>
    </row>
    <row r="74" spans="1:24" s="22" customFormat="1" ht="13.5" thickBot="1">
      <c r="A74" s="17"/>
      <c r="B74" s="133"/>
      <c r="C74" s="76">
        <v>22</v>
      </c>
      <c r="D74" s="73" t="str">
        <f t="shared" si="9"/>
        <v>Las recomendaciones son acordes a la  GPC (guía de practica clínica), protocolo o procedimiento.</v>
      </c>
      <c r="E74" s="78" t="e">
        <f t="shared" si="10"/>
        <v>#DIV/0!</v>
      </c>
      <c r="U74" s="144"/>
      <c r="V74" s="144"/>
      <c r="W74" s="144"/>
      <c r="X74" s="1"/>
    </row>
    <row r="75" spans="1:24" s="22" customFormat="1" ht="12.75" customHeight="1">
      <c r="A75" s="17"/>
      <c r="B75" s="17"/>
      <c r="C75" s="17"/>
      <c r="D75" s="68" t="str">
        <f t="shared" ref="D75:D77" si="11">D33</f>
        <v>TOTAL DE CRITERIOS CUMPLIDOS</v>
      </c>
      <c r="E75" s="69">
        <f>U33</f>
        <v>0</v>
      </c>
      <c r="U75" s="144"/>
      <c r="V75" s="144"/>
      <c r="W75" s="144"/>
      <c r="X75" s="1"/>
    </row>
    <row r="76" spans="1:24" s="22" customFormat="1" ht="12.75" customHeight="1">
      <c r="A76" s="17"/>
      <c r="B76" s="17"/>
      <c r="C76" s="17"/>
      <c r="D76" s="49" t="str">
        <f t="shared" si="11"/>
        <v>TOTAL DE CRITERIOS EVALUADOS</v>
      </c>
      <c r="E76" s="51">
        <f>U34</f>
        <v>0</v>
      </c>
      <c r="U76" s="144"/>
      <c r="V76" s="144"/>
      <c r="W76" s="144"/>
      <c r="X76" s="1"/>
    </row>
    <row r="77" spans="1:24" s="22" customFormat="1" ht="13.5" customHeight="1" thickBot="1">
      <c r="A77" s="17"/>
      <c r="B77" s="17"/>
      <c r="C77" s="17"/>
      <c r="D77" s="50" t="str">
        <f t="shared" si="11"/>
        <v>PORCENTAJE DE CUMPLIMIENTO</v>
      </c>
      <c r="E77" s="48" t="e">
        <f>U35</f>
        <v>#DIV/0!</v>
      </c>
      <c r="U77" s="144"/>
      <c r="V77" s="144"/>
      <c r="W77" s="144"/>
      <c r="X77" s="1"/>
    </row>
    <row r="78" spans="1:24" s="22" customFormat="1">
      <c r="A78" s="17"/>
      <c r="B78" s="17"/>
      <c r="C78" s="17"/>
      <c r="D78" s="32"/>
      <c r="U78" s="144"/>
      <c r="V78" s="144"/>
      <c r="W78" s="144"/>
      <c r="X78" s="1"/>
    </row>
    <row r="79" spans="1:24" s="22" customFormat="1">
      <c r="A79" s="17"/>
      <c r="B79" s="17"/>
      <c r="C79" s="17"/>
      <c r="D79" s="32"/>
      <c r="U79" s="144"/>
      <c r="V79" s="144"/>
      <c r="W79" s="144"/>
      <c r="X79" s="1"/>
    </row>
    <row r="80" spans="1:24" s="22" customFormat="1">
      <c r="A80" s="17"/>
      <c r="B80" s="17"/>
      <c r="C80" s="17"/>
      <c r="D80" s="32"/>
      <c r="U80" s="144"/>
      <c r="V80" s="144"/>
      <c r="W80" s="144"/>
      <c r="X80" s="1"/>
    </row>
    <row r="81" spans="1:24">
      <c r="U81" s="144"/>
      <c r="V81" s="144"/>
      <c r="W81" s="144"/>
    </row>
    <row r="82" spans="1:24">
      <c r="B82" s="60" t="s">
        <v>52</v>
      </c>
      <c r="C82" s="145"/>
      <c r="D82" s="145"/>
      <c r="E82" s="145"/>
      <c r="U82" s="144"/>
      <c r="V82" s="144"/>
      <c r="W82" s="144"/>
    </row>
    <row r="83" spans="1:24">
      <c r="U83" s="144"/>
      <c r="V83" s="144"/>
      <c r="W83" s="144"/>
    </row>
    <row r="84" spans="1:24" s="22" customFormat="1">
      <c r="A84" s="17"/>
      <c r="B84" s="17"/>
      <c r="C84" s="17"/>
      <c r="D84" s="21"/>
      <c r="H84" s="33"/>
      <c r="U84" s="144"/>
      <c r="V84" s="144"/>
      <c r="W84" s="144"/>
      <c r="X84" s="1"/>
    </row>
    <row r="85" spans="1:24" s="22" customFormat="1">
      <c r="A85" s="17"/>
      <c r="B85" s="17"/>
      <c r="C85" s="17"/>
      <c r="D85" s="21"/>
      <c r="H85" s="33"/>
      <c r="U85" s="145"/>
      <c r="V85" s="145"/>
      <c r="W85" s="145"/>
      <c r="X85" s="1"/>
    </row>
    <row r="86" spans="1:24" s="22" customFormat="1" ht="90" customHeight="1">
      <c r="A86" s="143"/>
      <c r="B86" s="143"/>
      <c r="C86" s="143"/>
      <c r="D86" s="143"/>
      <c r="E86" s="143"/>
      <c r="F86" s="143"/>
      <c r="G86" s="143"/>
      <c r="H86" s="143"/>
      <c r="I86" s="143"/>
      <c r="J86" s="143"/>
      <c r="K86" s="143"/>
      <c r="L86" s="143"/>
      <c r="M86" s="143"/>
      <c r="N86" s="143"/>
      <c r="O86" s="143"/>
      <c r="P86" s="143"/>
      <c r="Q86" s="143"/>
      <c r="R86" s="143"/>
      <c r="S86" s="143"/>
      <c r="T86" s="143"/>
      <c r="U86" s="143"/>
      <c r="V86" s="143"/>
      <c r="W86" s="143"/>
      <c r="X86" s="1"/>
    </row>
    <row r="87" spans="1:24" s="22" customFormat="1">
      <c r="A87" s="17"/>
      <c r="B87" s="17"/>
      <c r="C87" s="17"/>
      <c r="D87" s="21"/>
      <c r="H87" s="33"/>
      <c r="U87" s="17"/>
      <c r="V87" s="17"/>
      <c r="W87" s="17"/>
      <c r="X87" s="1"/>
    </row>
    <row r="88" spans="1:24" s="22" customFormat="1">
      <c r="A88" s="17"/>
      <c r="B88" s="17"/>
      <c r="C88" s="17"/>
      <c r="D88" s="21"/>
      <c r="H88" s="33"/>
      <c r="U88" s="17"/>
      <c r="V88" s="17"/>
      <c r="W88" s="17"/>
      <c r="X88" s="1"/>
    </row>
    <row r="89" spans="1:24" s="22" customFormat="1">
      <c r="A89" s="17"/>
      <c r="B89" s="17"/>
      <c r="C89" s="17"/>
      <c r="D89" s="21"/>
      <c r="H89" s="33"/>
      <c r="U89" s="17"/>
      <c r="V89" s="17"/>
      <c r="W89" s="17"/>
      <c r="X89" s="1"/>
    </row>
    <row r="90" spans="1:24" s="22" customFormat="1">
      <c r="A90" s="17"/>
      <c r="B90" s="17"/>
      <c r="C90" s="17"/>
      <c r="D90" s="21"/>
      <c r="H90" s="33"/>
      <c r="U90" s="17"/>
      <c r="V90" s="17"/>
      <c r="W90" s="17"/>
      <c r="X90" s="1"/>
    </row>
  </sheetData>
  <mergeCells count="39">
    <mergeCell ref="A1:C1"/>
    <mergeCell ref="D1:T1"/>
    <mergeCell ref="U1:W1"/>
    <mergeCell ref="A2:C2"/>
    <mergeCell ref="D2:H2"/>
    <mergeCell ref="I2:R2"/>
    <mergeCell ref="S2:T2"/>
    <mergeCell ref="U2:W2"/>
    <mergeCell ref="A16:A18"/>
    <mergeCell ref="A3:W3"/>
    <mergeCell ref="A4:C4"/>
    <mergeCell ref="D4:T6"/>
    <mergeCell ref="U4:U10"/>
    <mergeCell ref="V4:V10"/>
    <mergeCell ref="W4:W10"/>
    <mergeCell ref="A5:C5"/>
    <mergeCell ref="A6:C6"/>
    <mergeCell ref="A7:A10"/>
    <mergeCell ref="B7:B10"/>
    <mergeCell ref="C7:C10"/>
    <mergeCell ref="E10:T10"/>
    <mergeCell ref="A11:A15"/>
    <mergeCell ref="B11:B12"/>
    <mergeCell ref="B13:B14"/>
    <mergeCell ref="A20:A23"/>
    <mergeCell ref="B21:B22"/>
    <mergeCell ref="A24:A26"/>
    <mergeCell ref="A27:A32"/>
    <mergeCell ref="B27:B28"/>
    <mergeCell ref="B29:B31"/>
    <mergeCell ref="A86:W86"/>
    <mergeCell ref="V33:W36"/>
    <mergeCell ref="U37:W85"/>
    <mergeCell ref="B53:B57"/>
    <mergeCell ref="B58:B60"/>
    <mergeCell ref="B62:B65"/>
    <mergeCell ref="B66:B68"/>
    <mergeCell ref="B69:B74"/>
    <mergeCell ref="C82:E82"/>
  </mergeCells>
  <conditionalFormatting sqref="E44:E49">
    <cfRule type="colorScale" priority="11">
      <colorScale>
        <cfvo type="min"/>
        <cfvo type="percentile" val="50"/>
        <cfvo type="max"/>
        <color rgb="FFFF0000"/>
        <color rgb="FFFFEB84"/>
        <color rgb="FF00B050"/>
      </colorScale>
    </cfRule>
  </conditionalFormatting>
  <conditionalFormatting sqref="E53:E74">
    <cfRule type="colorScale" priority="10">
      <colorScale>
        <cfvo type="min"/>
        <cfvo type="percentile" val="50"/>
        <cfvo type="max"/>
        <color rgb="FFFF0000"/>
        <color rgb="FFFFFF00"/>
        <color rgb="FF00B050"/>
      </colorScale>
    </cfRule>
  </conditionalFormatting>
  <conditionalFormatting sqref="E7">
    <cfRule type="duplicateValues" dxfId="80" priority="9"/>
  </conditionalFormatting>
  <conditionalFormatting sqref="F7">
    <cfRule type="duplicateValues" dxfId="79" priority="8"/>
  </conditionalFormatting>
  <conditionalFormatting sqref="G7">
    <cfRule type="duplicateValues" dxfId="78" priority="7"/>
  </conditionalFormatting>
  <conditionalFormatting sqref="H7">
    <cfRule type="duplicateValues" dxfId="77" priority="6"/>
  </conditionalFormatting>
  <conditionalFormatting sqref="I7">
    <cfRule type="duplicateValues" dxfId="76" priority="5"/>
  </conditionalFormatting>
  <conditionalFormatting sqref="J7">
    <cfRule type="duplicateValues" dxfId="75" priority="4"/>
  </conditionalFormatting>
  <conditionalFormatting sqref="K7">
    <cfRule type="duplicateValues" dxfId="74" priority="3"/>
  </conditionalFormatting>
  <conditionalFormatting sqref="L7">
    <cfRule type="duplicateValues" dxfId="73" priority="2"/>
  </conditionalFormatting>
  <conditionalFormatting sqref="M7:S7">
    <cfRule type="duplicateValues" dxfId="72" priority="1"/>
  </conditionalFormatting>
  <conditionalFormatting sqref="E40:T40">
    <cfRule type="colorScale" priority="12">
      <colorScale>
        <cfvo type="min"/>
        <cfvo type="percentile" val="50"/>
        <cfvo type="max"/>
        <color rgb="FFFF0000"/>
        <color rgb="FFFFFF00"/>
        <color rgb="FF00B050"/>
      </colorScale>
    </cfRule>
    <cfRule type="colorScale" priority="13">
      <colorScale>
        <cfvo type="min"/>
        <cfvo type="percentile" val="50"/>
        <cfvo type="max"/>
        <color rgb="FFFF0000"/>
        <color rgb="FFFFFF00"/>
        <color rgb="FF00B050"/>
      </colorScale>
    </cfRule>
  </conditionalFormatting>
  <dataValidations count="1">
    <dataValidation type="list" allowBlank="1" showInputMessage="1" showErrorMessage="1" sqref="E11:T32">
      <formula1>$X$1:$X$2</formula1>
    </dataValidation>
  </dataValidations>
  <pageMargins left="0.7" right="0.7" top="0.75" bottom="0.75" header="0.3" footer="0.3"/>
  <pageSetup scale="2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4"/>
  <sheetViews>
    <sheetView view="pageBreakPreview" zoomScale="82" zoomScaleNormal="70" zoomScaleSheetLayoutView="82" workbookViewId="0">
      <selection activeCell="D25" sqref="D25"/>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customWidth="1"/>
    <col min="25" max="16384" width="11.42578125" style="1"/>
  </cols>
  <sheetData>
    <row r="1" spans="1:24" ht="89.25" customHeight="1">
      <c r="A1" s="139"/>
      <c r="B1" s="139"/>
      <c r="C1" s="139"/>
      <c r="D1" s="138" t="s">
        <v>104</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253</v>
      </c>
      <c r="B2" s="108"/>
      <c r="C2" s="108"/>
      <c r="D2" s="147" t="s">
        <v>254</v>
      </c>
      <c r="E2" s="147"/>
      <c r="F2" s="147"/>
      <c r="G2" s="147"/>
      <c r="H2" s="147"/>
      <c r="I2" s="147" t="s">
        <v>255</v>
      </c>
      <c r="J2" s="147"/>
      <c r="K2" s="147"/>
      <c r="L2" s="147"/>
      <c r="M2" s="147"/>
      <c r="N2" s="147"/>
      <c r="O2" s="147"/>
      <c r="P2" s="147"/>
      <c r="Q2" s="147"/>
      <c r="R2" s="147"/>
      <c r="S2" s="229" t="s">
        <v>244</v>
      </c>
      <c r="T2" s="229"/>
      <c r="U2" s="147" t="s">
        <v>268</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09" t="s">
        <v>1</v>
      </c>
      <c r="E4" s="110"/>
      <c r="F4" s="110"/>
      <c r="G4" s="110"/>
      <c r="H4" s="110"/>
      <c r="I4" s="110"/>
      <c r="J4" s="110"/>
      <c r="K4" s="110"/>
      <c r="L4" s="110"/>
      <c r="M4" s="110"/>
      <c r="N4" s="110"/>
      <c r="O4" s="110"/>
      <c r="P4" s="110"/>
      <c r="Q4" s="110"/>
      <c r="R4" s="110"/>
      <c r="S4" s="110"/>
      <c r="T4" s="111"/>
      <c r="U4" s="118" t="s">
        <v>2</v>
      </c>
      <c r="V4" s="118" t="s">
        <v>3</v>
      </c>
      <c r="W4" s="118" t="s">
        <v>24</v>
      </c>
    </row>
    <row r="5" spans="1:24" ht="20.25" customHeight="1">
      <c r="A5" s="120" t="s">
        <v>4</v>
      </c>
      <c r="B5" s="120"/>
      <c r="C5" s="120"/>
      <c r="D5" s="112"/>
      <c r="E5" s="113"/>
      <c r="F5" s="113"/>
      <c r="G5" s="113"/>
      <c r="H5" s="113"/>
      <c r="I5" s="113"/>
      <c r="J5" s="113"/>
      <c r="K5" s="113"/>
      <c r="L5" s="113"/>
      <c r="M5" s="113"/>
      <c r="N5" s="113"/>
      <c r="O5" s="113"/>
      <c r="P5" s="113"/>
      <c r="Q5" s="113"/>
      <c r="R5" s="113"/>
      <c r="S5" s="113"/>
      <c r="T5" s="114"/>
      <c r="U5" s="119"/>
      <c r="V5" s="119"/>
      <c r="W5" s="119"/>
    </row>
    <row r="6" spans="1:24" ht="20.25" customHeight="1">
      <c r="A6" s="120" t="s">
        <v>5</v>
      </c>
      <c r="B6" s="120"/>
      <c r="C6" s="120"/>
      <c r="D6" s="115"/>
      <c r="E6" s="116"/>
      <c r="F6" s="116"/>
      <c r="G6" s="116"/>
      <c r="H6" s="116"/>
      <c r="I6" s="116"/>
      <c r="J6" s="116"/>
      <c r="K6" s="116"/>
      <c r="L6" s="116"/>
      <c r="M6" s="116"/>
      <c r="N6" s="116"/>
      <c r="O6" s="116"/>
      <c r="P6" s="116"/>
      <c r="Q6" s="116"/>
      <c r="R6" s="116"/>
      <c r="S6" s="116"/>
      <c r="T6" s="117"/>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62"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34" t="s">
        <v>8</v>
      </c>
      <c r="B11" s="134">
        <f>COUNTIF(E11:T15,"cumple")</f>
        <v>0</v>
      </c>
      <c r="C11" s="11">
        <v>1</v>
      </c>
      <c r="D11" s="64" t="s">
        <v>107</v>
      </c>
      <c r="E11" s="34"/>
      <c r="F11" s="34"/>
      <c r="G11" s="34"/>
      <c r="H11" s="34"/>
      <c r="I11" s="34"/>
      <c r="J11" s="34"/>
      <c r="K11" s="34"/>
      <c r="L11" s="34"/>
      <c r="M11" s="34"/>
      <c r="N11" s="34"/>
      <c r="O11" s="34"/>
      <c r="P11" s="34"/>
      <c r="Q11" s="34"/>
      <c r="R11" s="34"/>
      <c r="S11" s="34"/>
      <c r="T11" s="34"/>
      <c r="U11" s="35">
        <f t="shared" ref="U11:U39" si="0">COUNTIF(E11:T11,"CUMPLE")</f>
        <v>0</v>
      </c>
      <c r="V11" s="36">
        <f t="shared" ref="V11:V39" si="1">COUNTIF(E11:T11,"CUMPLE")+COUNTIF(E11:T11,"NO CUMPLE")</f>
        <v>0</v>
      </c>
      <c r="W11" s="37" t="e">
        <f t="shared" ref="W11:W39" si="2">U11/V11</f>
        <v>#DIV/0!</v>
      </c>
    </row>
    <row r="12" spans="1:24" ht="29.25" customHeight="1">
      <c r="A12" s="134"/>
      <c r="B12" s="134"/>
      <c r="C12" s="11">
        <f>C11+1</f>
        <v>2</v>
      </c>
      <c r="D12" s="64" t="s">
        <v>108</v>
      </c>
      <c r="E12" s="34"/>
      <c r="F12" s="34"/>
      <c r="G12" s="34"/>
      <c r="H12" s="34"/>
      <c r="I12" s="34"/>
      <c r="J12" s="34"/>
      <c r="K12" s="34"/>
      <c r="L12" s="34"/>
      <c r="M12" s="34"/>
      <c r="N12" s="34"/>
      <c r="O12" s="34"/>
      <c r="P12" s="34"/>
      <c r="Q12" s="34"/>
      <c r="R12" s="34"/>
      <c r="S12" s="34"/>
      <c r="T12" s="34"/>
      <c r="U12" s="35">
        <f>COUNTIF(E12:T12,"CUMPLE")</f>
        <v>0</v>
      </c>
      <c r="V12" s="36">
        <f t="shared" si="1"/>
        <v>0</v>
      </c>
      <c r="W12" s="37" t="e">
        <f t="shared" si="2"/>
        <v>#DIV/0!</v>
      </c>
    </row>
    <row r="13" spans="1:24" ht="29.25" customHeight="1">
      <c r="A13" s="134"/>
      <c r="B13" s="134">
        <f>(COUNTIF(E11:T15,"cumple")+COUNTIF(E11:T15,"no cumple"))</f>
        <v>0</v>
      </c>
      <c r="C13" s="11">
        <f t="shared" ref="C13:C15" si="3">C12+1</f>
        <v>3</v>
      </c>
      <c r="D13" s="65" t="s">
        <v>105</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34"/>
      <c r="B14" s="134"/>
      <c r="C14" s="11">
        <f t="shared" si="3"/>
        <v>4</v>
      </c>
      <c r="D14" s="65" t="s">
        <v>106</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34"/>
      <c r="B15" s="14" t="e">
        <f>B11/B13</f>
        <v>#DIV/0!</v>
      </c>
      <c r="C15" s="11">
        <f t="shared" si="3"/>
        <v>5</v>
      </c>
      <c r="D15" s="64" t="s">
        <v>109</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34" t="s">
        <v>9</v>
      </c>
      <c r="B16" s="155">
        <f>COUNTIF(E16:T22,"cumple")</f>
        <v>0</v>
      </c>
      <c r="C16" s="11">
        <f t="shared" ref="C16:C39" si="4">C15+1</f>
        <v>6</v>
      </c>
      <c r="D16" s="64" t="s">
        <v>110</v>
      </c>
      <c r="E16" s="34"/>
      <c r="F16" s="34"/>
      <c r="G16" s="34"/>
      <c r="H16" s="34"/>
      <c r="I16" s="34"/>
      <c r="J16" s="34"/>
      <c r="K16" s="34"/>
      <c r="L16" s="34"/>
      <c r="M16" s="34"/>
      <c r="N16" s="34"/>
      <c r="O16" s="34"/>
      <c r="P16" s="34"/>
      <c r="Q16" s="34"/>
      <c r="R16" s="34"/>
      <c r="S16" s="34"/>
      <c r="T16" s="34"/>
      <c r="U16" s="35">
        <f t="shared" si="0"/>
        <v>0</v>
      </c>
      <c r="V16" s="36">
        <f t="shared" si="1"/>
        <v>0</v>
      </c>
      <c r="W16" s="37" t="e">
        <f>U16/V16</f>
        <v>#DIV/0!</v>
      </c>
    </row>
    <row r="17" spans="1:23" ht="29.25" customHeight="1">
      <c r="A17" s="134"/>
      <c r="B17" s="156"/>
      <c r="C17" s="11">
        <f t="shared" si="4"/>
        <v>7</v>
      </c>
      <c r="D17" s="64" t="s">
        <v>111</v>
      </c>
      <c r="E17" s="34"/>
      <c r="F17" s="34"/>
      <c r="G17" s="34"/>
      <c r="H17" s="34"/>
      <c r="I17" s="34"/>
      <c r="J17" s="34"/>
      <c r="K17" s="34"/>
      <c r="L17" s="34"/>
      <c r="M17" s="34"/>
      <c r="N17" s="34"/>
      <c r="O17" s="34"/>
      <c r="P17" s="34"/>
      <c r="Q17" s="34"/>
      <c r="R17" s="34"/>
      <c r="S17" s="34"/>
      <c r="T17" s="34"/>
      <c r="U17" s="35">
        <f>COUNTIF(E17:T17,"CUMPLE")</f>
        <v>0</v>
      </c>
      <c r="V17" s="36">
        <f t="shared" si="1"/>
        <v>0</v>
      </c>
      <c r="W17" s="37" t="e">
        <f t="shared" ref="W17:W20" si="5">U17/V17</f>
        <v>#DIV/0!</v>
      </c>
    </row>
    <row r="18" spans="1:23" ht="29.25" customHeight="1">
      <c r="A18" s="134"/>
      <c r="B18" s="157"/>
      <c r="C18" s="11">
        <f t="shared" si="4"/>
        <v>8</v>
      </c>
      <c r="D18" s="64" t="s">
        <v>112</v>
      </c>
      <c r="E18" s="34"/>
      <c r="F18" s="34"/>
      <c r="G18" s="34"/>
      <c r="H18" s="34"/>
      <c r="I18" s="34"/>
      <c r="J18" s="34"/>
      <c r="K18" s="34"/>
      <c r="L18" s="34"/>
      <c r="M18" s="34"/>
      <c r="N18" s="34"/>
      <c r="O18" s="34"/>
      <c r="P18" s="34"/>
      <c r="Q18" s="34"/>
      <c r="R18" s="34"/>
      <c r="S18" s="34"/>
      <c r="T18" s="34"/>
      <c r="U18" s="35">
        <f t="shared" si="0"/>
        <v>0</v>
      </c>
      <c r="V18" s="36">
        <f t="shared" si="1"/>
        <v>0</v>
      </c>
      <c r="W18" s="37" t="e">
        <f t="shared" si="5"/>
        <v>#DIV/0!</v>
      </c>
    </row>
    <row r="19" spans="1:23" ht="29.25" customHeight="1">
      <c r="A19" s="134"/>
      <c r="B19" s="155">
        <f>(COUNTIF(E16:T22,"cumple")+COUNTIF(E16:T22,"no cumple"))</f>
        <v>0</v>
      </c>
      <c r="C19" s="11">
        <f t="shared" si="4"/>
        <v>9</v>
      </c>
      <c r="D19" s="64" t="s">
        <v>113</v>
      </c>
      <c r="E19" s="34"/>
      <c r="F19" s="34"/>
      <c r="G19" s="34"/>
      <c r="H19" s="34"/>
      <c r="I19" s="34"/>
      <c r="J19" s="34"/>
      <c r="K19" s="34"/>
      <c r="L19" s="34"/>
      <c r="M19" s="34"/>
      <c r="N19" s="34"/>
      <c r="O19" s="34"/>
      <c r="P19" s="34"/>
      <c r="Q19" s="34"/>
      <c r="R19" s="34"/>
      <c r="S19" s="34"/>
      <c r="T19" s="34"/>
      <c r="U19" s="35">
        <f t="shared" si="0"/>
        <v>0</v>
      </c>
      <c r="V19" s="36">
        <f>COUNTIF(E19:T19,"CUMPLE")+COUNTIF(E19:T19,"NO CUMPLE")</f>
        <v>0</v>
      </c>
      <c r="W19" s="37" t="e">
        <f t="shared" si="5"/>
        <v>#DIV/0!</v>
      </c>
    </row>
    <row r="20" spans="1:23" ht="29.25" customHeight="1">
      <c r="A20" s="134"/>
      <c r="B20" s="156"/>
      <c r="C20" s="11">
        <f t="shared" si="4"/>
        <v>10</v>
      </c>
      <c r="D20" s="64" t="s">
        <v>114</v>
      </c>
      <c r="E20" s="34"/>
      <c r="F20" s="34"/>
      <c r="G20" s="34"/>
      <c r="H20" s="34"/>
      <c r="I20" s="34"/>
      <c r="J20" s="34"/>
      <c r="K20" s="34"/>
      <c r="L20" s="34"/>
      <c r="M20" s="34"/>
      <c r="N20" s="34"/>
      <c r="O20" s="34"/>
      <c r="P20" s="34"/>
      <c r="Q20" s="34"/>
      <c r="R20" s="34"/>
      <c r="S20" s="34"/>
      <c r="T20" s="34"/>
      <c r="U20" s="35">
        <f>COUNTIF(E20:T20,"CUMPLE")</f>
        <v>0</v>
      </c>
      <c r="V20" s="36">
        <f t="shared" si="1"/>
        <v>0</v>
      </c>
      <c r="W20" s="37" t="e">
        <f t="shared" si="5"/>
        <v>#DIV/0!</v>
      </c>
    </row>
    <row r="21" spans="1:23" ht="29.25" customHeight="1">
      <c r="A21" s="134"/>
      <c r="B21" s="157"/>
      <c r="C21" s="11">
        <f t="shared" si="4"/>
        <v>11</v>
      </c>
      <c r="D21" s="64" t="s">
        <v>115</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34"/>
      <c r="B22" s="14" t="e">
        <f>B16/B19</f>
        <v>#DIV/0!</v>
      </c>
      <c r="C22" s="11">
        <f t="shared" si="4"/>
        <v>12</v>
      </c>
      <c r="D22" s="64" t="s">
        <v>116</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61" t="s">
        <v>10</v>
      </c>
      <c r="B23" s="16" t="e">
        <f>W23</f>
        <v>#DIV/0!</v>
      </c>
      <c r="C23" s="11">
        <f t="shared" si="4"/>
        <v>13</v>
      </c>
      <c r="D23" s="66" t="s">
        <v>117</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40.5" customHeight="1">
      <c r="A24" s="134" t="s">
        <v>11</v>
      </c>
      <c r="B24" s="61">
        <f>COUNTIF(E24:T27,"cumple")</f>
        <v>0</v>
      </c>
      <c r="C24" s="11">
        <f t="shared" si="4"/>
        <v>14</v>
      </c>
      <c r="D24" s="64" t="s">
        <v>118</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134"/>
      <c r="B25" s="134">
        <f>(COUNTIF(E24:T27,"cumple")+COUNTIF(E24:T27,"no cumple"))</f>
        <v>0</v>
      </c>
      <c r="C25" s="11">
        <f t="shared" si="4"/>
        <v>15</v>
      </c>
      <c r="D25" s="64" t="s">
        <v>119</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34"/>
      <c r="B26" s="134"/>
      <c r="C26" s="11">
        <f t="shared" si="4"/>
        <v>16</v>
      </c>
      <c r="D26" s="65" t="s">
        <v>120</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34"/>
      <c r="B27" s="14" t="e">
        <f>B24/B25</f>
        <v>#DIV/0!</v>
      </c>
      <c r="C27" s="11">
        <f t="shared" si="4"/>
        <v>17</v>
      </c>
      <c r="D27" s="64" t="s">
        <v>121</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34" t="s">
        <v>12</v>
      </c>
      <c r="B28" s="61">
        <f>COUNTIF(E28:T30,"cumple")</f>
        <v>0</v>
      </c>
      <c r="C28" s="11">
        <f t="shared" si="4"/>
        <v>18</v>
      </c>
      <c r="D28" s="64" t="s">
        <v>122</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34"/>
      <c r="B29" s="61">
        <f>(COUNTIF(E28:T30,"cumple")+COUNTIF(E28:T30,"no cumple"))</f>
        <v>0</v>
      </c>
      <c r="C29" s="11">
        <f t="shared" si="4"/>
        <v>19</v>
      </c>
      <c r="D29" s="64" t="s">
        <v>123</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34"/>
      <c r="B30" s="14" t="e">
        <f>B28/B29</f>
        <v>#DIV/0!</v>
      </c>
      <c r="C30" s="11">
        <f t="shared" si="4"/>
        <v>20</v>
      </c>
      <c r="D30" s="64" t="s">
        <v>124</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t="s">
        <v>13</v>
      </c>
      <c r="B31" s="155">
        <f>COUNTIF(E31:T39,"cumple")</f>
        <v>0</v>
      </c>
      <c r="C31" s="11">
        <f t="shared" si="4"/>
        <v>21</v>
      </c>
      <c r="D31" s="64" t="s">
        <v>125</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156"/>
      <c r="C32" s="11">
        <f t="shared" si="4"/>
        <v>22</v>
      </c>
      <c r="D32" s="64" t="s">
        <v>126</v>
      </c>
      <c r="E32" s="34"/>
      <c r="F32" s="34"/>
      <c r="G32" s="34"/>
      <c r="H32" s="34"/>
      <c r="I32" s="34"/>
      <c r="J32" s="34"/>
      <c r="K32" s="34"/>
      <c r="L32" s="34"/>
      <c r="M32" s="34"/>
      <c r="N32" s="34"/>
      <c r="O32" s="34"/>
      <c r="P32" s="34"/>
      <c r="Q32" s="34"/>
      <c r="R32" s="34"/>
      <c r="S32" s="34"/>
      <c r="T32" s="34"/>
      <c r="U32" s="35">
        <f t="shared" si="0"/>
        <v>0</v>
      </c>
      <c r="V32" s="36">
        <f t="shared" si="1"/>
        <v>0</v>
      </c>
      <c r="W32" s="37" t="e">
        <f t="shared" si="2"/>
        <v>#DIV/0!</v>
      </c>
    </row>
    <row r="33" spans="1:23" ht="29.25" customHeight="1">
      <c r="A33" s="134"/>
      <c r="B33" s="156"/>
      <c r="C33" s="11">
        <f t="shared" si="4"/>
        <v>23</v>
      </c>
      <c r="D33" s="64" t="s">
        <v>127</v>
      </c>
      <c r="E33" s="34"/>
      <c r="F33" s="34"/>
      <c r="G33" s="34"/>
      <c r="H33" s="34"/>
      <c r="I33" s="34"/>
      <c r="J33" s="34"/>
      <c r="K33" s="34"/>
      <c r="L33" s="34"/>
      <c r="M33" s="34"/>
      <c r="N33" s="34"/>
      <c r="O33" s="34"/>
      <c r="P33" s="34"/>
      <c r="Q33" s="34"/>
      <c r="R33" s="34"/>
      <c r="S33" s="34"/>
      <c r="T33" s="34"/>
      <c r="U33" s="35">
        <f t="shared" si="0"/>
        <v>0</v>
      </c>
      <c r="V33" s="36">
        <f t="shared" si="1"/>
        <v>0</v>
      </c>
      <c r="W33" s="37" t="e">
        <f t="shared" si="2"/>
        <v>#DIV/0!</v>
      </c>
    </row>
    <row r="34" spans="1:23" ht="29.25" customHeight="1">
      <c r="A34" s="134"/>
      <c r="B34" s="157"/>
      <c r="C34" s="11">
        <f t="shared" si="4"/>
        <v>24</v>
      </c>
      <c r="D34" s="64" t="s">
        <v>128</v>
      </c>
      <c r="E34" s="34"/>
      <c r="F34" s="34"/>
      <c r="G34" s="34"/>
      <c r="H34" s="34"/>
      <c r="I34" s="34"/>
      <c r="J34" s="34"/>
      <c r="K34" s="34"/>
      <c r="L34" s="34"/>
      <c r="M34" s="34"/>
      <c r="N34" s="34"/>
      <c r="O34" s="34"/>
      <c r="P34" s="34"/>
      <c r="Q34" s="34"/>
      <c r="R34" s="34"/>
      <c r="S34" s="34"/>
      <c r="T34" s="34"/>
      <c r="U34" s="35">
        <f t="shared" si="0"/>
        <v>0</v>
      </c>
      <c r="V34" s="36">
        <f t="shared" si="1"/>
        <v>0</v>
      </c>
      <c r="W34" s="37" t="e">
        <f t="shared" si="2"/>
        <v>#DIV/0!</v>
      </c>
    </row>
    <row r="35" spans="1:23" ht="29.25" customHeight="1">
      <c r="A35" s="134"/>
      <c r="B35" s="155">
        <f>(COUNTIF(E31:T39,"cumple")+COUNTIF(E31:T39,"no cumple"))</f>
        <v>0</v>
      </c>
      <c r="C35" s="11">
        <f t="shared" si="4"/>
        <v>25</v>
      </c>
      <c r="D35" s="64" t="s">
        <v>49</v>
      </c>
      <c r="E35" s="34"/>
      <c r="F35" s="34"/>
      <c r="G35" s="34"/>
      <c r="H35" s="34"/>
      <c r="I35" s="34"/>
      <c r="J35" s="34"/>
      <c r="K35" s="34"/>
      <c r="L35" s="34"/>
      <c r="M35" s="34"/>
      <c r="N35" s="34"/>
      <c r="O35" s="34"/>
      <c r="P35" s="34"/>
      <c r="Q35" s="34"/>
      <c r="R35" s="34"/>
      <c r="S35" s="34"/>
      <c r="T35" s="34"/>
      <c r="U35" s="35">
        <f t="shared" si="0"/>
        <v>0</v>
      </c>
      <c r="V35" s="36">
        <f t="shared" si="1"/>
        <v>0</v>
      </c>
      <c r="W35" s="37" t="e">
        <f t="shared" si="2"/>
        <v>#DIV/0!</v>
      </c>
    </row>
    <row r="36" spans="1:23" ht="29.25" customHeight="1">
      <c r="A36" s="134"/>
      <c r="B36" s="156"/>
      <c r="C36" s="11">
        <f t="shared" si="4"/>
        <v>26</v>
      </c>
      <c r="D36" s="64" t="s">
        <v>129</v>
      </c>
      <c r="E36" s="34"/>
      <c r="F36" s="34"/>
      <c r="G36" s="34"/>
      <c r="H36" s="34"/>
      <c r="I36" s="34"/>
      <c r="J36" s="34"/>
      <c r="K36" s="34"/>
      <c r="L36" s="34"/>
      <c r="M36" s="34"/>
      <c r="N36" s="34"/>
      <c r="O36" s="34"/>
      <c r="P36" s="34"/>
      <c r="Q36" s="34"/>
      <c r="R36" s="34"/>
      <c r="S36" s="34"/>
      <c r="T36" s="34"/>
      <c r="U36" s="35">
        <f t="shared" si="0"/>
        <v>0</v>
      </c>
      <c r="V36" s="36">
        <f t="shared" si="1"/>
        <v>0</v>
      </c>
      <c r="W36" s="37" t="e">
        <f t="shared" si="2"/>
        <v>#DIV/0!</v>
      </c>
    </row>
    <row r="37" spans="1:23" ht="29.25" customHeight="1">
      <c r="A37" s="134"/>
      <c r="B37" s="156"/>
      <c r="C37" s="11">
        <f t="shared" si="4"/>
        <v>27</v>
      </c>
      <c r="D37" s="67" t="s">
        <v>130</v>
      </c>
      <c r="E37" s="34"/>
      <c r="F37" s="34"/>
      <c r="G37" s="34"/>
      <c r="H37" s="34"/>
      <c r="I37" s="34"/>
      <c r="J37" s="34"/>
      <c r="K37" s="34"/>
      <c r="L37" s="34"/>
      <c r="M37" s="34"/>
      <c r="N37" s="34"/>
      <c r="O37" s="34"/>
      <c r="P37" s="34"/>
      <c r="Q37" s="34"/>
      <c r="R37" s="34"/>
      <c r="S37" s="34"/>
      <c r="T37" s="34"/>
      <c r="U37" s="35">
        <f t="shared" si="0"/>
        <v>0</v>
      </c>
      <c r="V37" s="36">
        <f t="shared" si="1"/>
        <v>0</v>
      </c>
      <c r="W37" s="37" t="e">
        <f t="shared" si="2"/>
        <v>#DIV/0!</v>
      </c>
    </row>
    <row r="38" spans="1:23" ht="29.25" customHeight="1">
      <c r="A38" s="134"/>
      <c r="B38" s="157"/>
      <c r="C38" s="11">
        <f t="shared" si="4"/>
        <v>28</v>
      </c>
      <c r="D38" s="64" t="s">
        <v>131</v>
      </c>
      <c r="E38" s="34"/>
      <c r="F38" s="34"/>
      <c r="G38" s="34"/>
      <c r="H38" s="34"/>
      <c r="I38" s="34"/>
      <c r="J38" s="34"/>
      <c r="K38" s="34"/>
      <c r="L38" s="34"/>
      <c r="M38" s="34"/>
      <c r="N38" s="34"/>
      <c r="O38" s="34"/>
      <c r="P38" s="34"/>
      <c r="Q38" s="34"/>
      <c r="R38" s="34"/>
      <c r="S38" s="34"/>
      <c r="T38" s="34"/>
      <c r="U38" s="35">
        <f t="shared" si="0"/>
        <v>0</v>
      </c>
      <c r="V38" s="36">
        <f t="shared" si="1"/>
        <v>0</v>
      </c>
      <c r="W38" s="37" t="e">
        <f t="shared" si="2"/>
        <v>#DIV/0!</v>
      </c>
    </row>
    <row r="39" spans="1:23" ht="29.25" customHeight="1">
      <c r="A39" s="134"/>
      <c r="B39" s="14" t="e">
        <f>B31/B35</f>
        <v>#DIV/0!</v>
      </c>
      <c r="C39" s="11">
        <f t="shared" si="4"/>
        <v>29</v>
      </c>
      <c r="D39" s="64" t="s">
        <v>132</v>
      </c>
      <c r="E39" s="34"/>
      <c r="F39" s="34"/>
      <c r="G39" s="34"/>
      <c r="H39" s="34"/>
      <c r="I39" s="34"/>
      <c r="J39" s="34"/>
      <c r="K39" s="34"/>
      <c r="L39" s="34"/>
      <c r="M39" s="34"/>
      <c r="N39" s="34"/>
      <c r="O39" s="34"/>
      <c r="P39" s="34"/>
      <c r="Q39" s="34"/>
      <c r="R39" s="34"/>
      <c r="S39" s="34"/>
      <c r="T39" s="34"/>
      <c r="U39" s="35">
        <f t="shared" si="0"/>
        <v>0</v>
      </c>
      <c r="V39" s="36">
        <f t="shared" si="1"/>
        <v>0</v>
      </c>
      <c r="W39" s="37" t="e">
        <f t="shared" si="2"/>
        <v>#DIV/0!</v>
      </c>
    </row>
    <row r="40" spans="1:23">
      <c r="D40" s="42" t="s">
        <v>2</v>
      </c>
      <c r="E40" s="52">
        <f t="shared" ref="E40:T40" si="6">COUNTIF(E11:E39,"cumple")</f>
        <v>0</v>
      </c>
      <c r="F40" s="52">
        <f t="shared" si="6"/>
        <v>0</v>
      </c>
      <c r="G40" s="52">
        <f t="shared" si="6"/>
        <v>0</v>
      </c>
      <c r="H40" s="52">
        <f t="shared" si="6"/>
        <v>0</v>
      </c>
      <c r="I40" s="52">
        <f t="shared" si="6"/>
        <v>0</v>
      </c>
      <c r="J40" s="52">
        <f t="shared" si="6"/>
        <v>0</v>
      </c>
      <c r="K40" s="52">
        <f t="shared" si="6"/>
        <v>0</v>
      </c>
      <c r="L40" s="52">
        <f t="shared" si="6"/>
        <v>0</v>
      </c>
      <c r="M40" s="52">
        <f t="shared" si="6"/>
        <v>0</v>
      </c>
      <c r="N40" s="52">
        <f t="shared" si="6"/>
        <v>0</v>
      </c>
      <c r="O40" s="52">
        <f t="shared" si="6"/>
        <v>0</v>
      </c>
      <c r="P40" s="52">
        <f t="shared" si="6"/>
        <v>0</v>
      </c>
      <c r="Q40" s="52">
        <f t="shared" si="6"/>
        <v>0</v>
      </c>
      <c r="R40" s="52">
        <f t="shared" si="6"/>
        <v>0</v>
      </c>
      <c r="S40" s="52">
        <f t="shared" si="6"/>
        <v>0</v>
      </c>
      <c r="T40" s="52">
        <f t="shared" si="6"/>
        <v>0</v>
      </c>
      <c r="U40" s="18">
        <f>SUM(E40:T40)</f>
        <v>0</v>
      </c>
      <c r="V40" s="146"/>
      <c r="W40" s="146"/>
    </row>
    <row r="41" spans="1:23">
      <c r="D41" s="42" t="s">
        <v>14</v>
      </c>
      <c r="E41" s="53">
        <f t="shared" ref="E41:T41" si="7">COUNTIF(E11:E39,"cumple")+COUNTIF(E11:E39,"no cumple")</f>
        <v>0</v>
      </c>
      <c r="F41" s="53">
        <f t="shared" si="7"/>
        <v>0</v>
      </c>
      <c r="G41" s="53">
        <f t="shared" si="7"/>
        <v>0</v>
      </c>
      <c r="H41" s="53">
        <f t="shared" si="7"/>
        <v>0</v>
      </c>
      <c r="I41" s="53">
        <f t="shared" si="7"/>
        <v>0</v>
      </c>
      <c r="J41" s="53">
        <f t="shared" si="7"/>
        <v>0</v>
      </c>
      <c r="K41" s="53">
        <f t="shared" si="7"/>
        <v>0</v>
      </c>
      <c r="L41" s="53">
        <f t="shared" si="7"/>
        <v>0</v>
      </c>
      <c r="M41" s="53">
        <f t="shared" si="7"/>
        <v>0</v>
      </c>
      <c r="N41" s="53">
        <f t="shared" si="7"/>
        <v>0</v>
      </c>
      <c r="O41" s="53">
        <f t="shared" si="7"/>
        <v>0</v>
      </c>
      <c r="P41" s="53">
        <f t="shared" si="7"/>
        <v>0</v>
      </c>
      <c r="Q41" s="53">
        <f t="shared" si="7"/>
        <v>0</v>
      </c>
      <c r="R41" s="53">
        <f t="shared" si="7"/>
        <v>0</v>
      </c>
      <c r="S41" s="53">
        <f t="shared" si="7"/>
        <v>0</v>
      </c>
      <c r="T41" s="53">
        <f t="shared" si="7"/>
        <v>0</v>
      </c>
      <c r="U41" s="19">
        <f>SUM(E41:T41)</f>
        <v>0</v>
      </c>
      <c r="V41" s="144"/>
      <c r="W41" s="144"/>
    </row>
    <row r="42" spans="1:23">
      <c r="D42" s="43" t="s">
        <v>15</v>
      </c>
      <c r="E42" s="54" t="e">
        <f>E40/E41</f>
        <v>#DIV/0!</v>
      </c>
      <c r="F42" s="54" t="e">
        <f t="shared" ref="F42:T42" si="8">F40/F41</f>
        <v>#DIV/0!</v>
      </c>
      <c r="G42" s="54" t="e">
        <f t="shared" si="8"/>
        <v>#DIV/0!</v>
      </c>
      <c r="H42" s="54" t="e">
        <f t="shared" si="8"/>
        <v>#DIV/0!</v>
      </c>
      <c r="I42" s="54" t="e">
        <f t="shared" si="8"/>
        <v>#DIV/0!</v>
      </c>
      <c r="J42" s="54" t="e">
        <f t="shared" si="8"/>
        <v>#DIV/0!</v>
      </c>
      <c r="K42" s="54" t="e">
        <f t="shared" si="8"/>
        <v>#DIV/0!</v>
      </c>
      <c r="L42" s="54" t="e">
        <f t="shared" si="8"/>
        <v>#DIV/0!</v>
      </c>
      <c r="M42" s="54" t="e">
        <f t="shared" si="8"/>
        <v>#DIV/0!</v>
      </c>
      <c r="N42" s="54" t="e">
        <f t="shared" si="8"/>
        <v>#DIV/0!</v>
      </c>
      <c r="O42" s="54" t="e">
        <f t="shared" si="8"/>
        <v>#DIV/0!</v>
      </c>
      <c r="P42" s="54" t="e">
        <f t="shared" si="8"/>
        <v>#DIV/0!</v>
      </c>
      <c r="Q42" s="54" t="e">
        <f t="shared" si="8"/>
        <v>#DIV/0!</v>
      </c>
      <c r="R42" s="54" t="e">
        <f t="shared" si="8"/>
        <v>#DIV/0!</v>
      </c>
      <c r="S42" s="54" t="e">
        <f t="shared" si="8"/>
        <v>#DIV/0!</v>
      </c>
      <c r="T42" s="54" t="e">
        <f t="shared" si="8"/>
        <v>#DIV/0!</v>
      </c>
      <c r="U42" s="20" t="e">
        <f>U40/U41</f>
        <v>#DIV/0!</v>
      </c>
      <c r="V42" s="144"/>
      <c r="W42" s="144"/>
    </row>
    <row r="43" spans="1:23">
      <c r="V43" s="144"/>
      <c r="W43" s="144"/>
    </row>
    <row r="44" spans="1:23">
      <c r="I44" s="23"/>
      <c r="J44" s="23"/>
      <c r="K44" s="23"/>
      <c r="L44" s="23"/>
      <c r="M44" s="23"/>
      <c r="N44" s="23"/>
      <c r="O44" s="23"/>
      <c r="P44" s="23"/>
      <c r="Q44" s="23"/>
      <c r="R44" s="23"/>
      <c r="S44" s="23"/>
      <c r="T44" s="23"/>
      <c r="U44" s="144"/>
      <c r="V44" s="144"/>
      <c r="W44" s="144"/>
    </row>
    <row r="45" spans="1:23">
      <c r="D45" s="40" t="s">
        <v>20</v>
      </c>
      <c r="E45" s="55"/>
      <c r="F45" s="55"/>
      <c r="G45" s="55"/>
      <c r="H45" s="55"/>
      <c r="I45" s="55"/>
      <c r="J45" s="56"/>
      <c r="K45" s="57"/>
      <c r="L45" s="55"/>
      <c r="M45" s="57"/>
      <c r="N45" s="57"/>
      <c r="O45" s="57"/>
      <c r="P45" s="57"/>
      <c r="Q45" s="57"/>
      <c r="R45" s="57"/>
      <c r="S45" s="57"/>
      <c r="T45" s="57"/>
      <c r="U45" s="144"/>
      <c r="V45" s="144"/>
      <c r="W45" s="144"/>
    </row>
    <row r="46" spans="1:23">
      <c r="D46" s="41" t="s">
        <v>21</v>
      </c>
      <c r="E46" s="58">
        <f t="shared" ref="E46:T46" si="9">E9</f>
        <v>0</v>
      </c>
      <c r="F46" s="58">
        <f t="shared" si="9"/>
        <v>0</v>
      </c>
      <c r="G46" s="58">
        <f t="shared" si="9"/>
        <v>0</v>
      </c>
      <c r="H46" s="58">
        <f t="shared" si="9"/>
        <v>0</v>
      </c>
      <c r="I46" s="58">
        <f t="shared" si="9"/>
        <v>0</v>
      </c>
      <c r="J46" s="58">
        <f t="shared" si="9"/>
        <v>0</v>
      </c>
      <c r="K46" s="58">
        <f t="shared" si="9"/>
        <v>0</v>
      </c>
      <c r="L46" s="58">
        <f t="shared" si="9"/>
        <v>0</v>
      </c>
      <c r="M46" s="58">
        <f t="shared" si="9"/>
        <v>0</v>
      </c>
      <c r="N46" s="58">
        <f t="shared" si="9"/>
        <v>0</v>
      </c>
      <c r="O46" s="58">
        <f t="shared" si="9"/>
        <v>0</v>
      </c>
      <c r="P46" s="58">
        <f t="shared" si="9"/>
        <v>0</v>
      </c>
      <c r="Q46" s="58">
        <f t="shared" si="9"/>
        <v>0</v>
      </c>
      <c r="R46" s="58">
        <f t="shared" si="9"/>
        <v>0</v>
      </c>
      <c r="S46" s="58">
        <f t="shared" si="9"/>
        <v>0</v>
      </c>
      <c r="T46" s="58">
        <f t="shared" si="9"/>
        <v>0</v>
      </c>
      <c r="U46" s="144"/>
      <c r="V46" s="144"/>
      <c r="W46" s="144"/>
    </row>
    <row r="47" spans="1:23">
      <c r="D47" s="41" t="s">
        <v>22</v>
      </c>
      <c r="E47" s="59" t="e">
        <f t="shared" ref="E47:S47" si="10">E42</f>
        <v>#DIV/0!</v>
      </c>
      <c r="F47" s="59" t="e">
        <f t="shared" si="10"/>
        <v>#DIV/0!</v>
      </c>
      <c r="G47" s="59" t="e">
        <f t="shared" si="10"/>
        <v>#DIV/0!</v>
      </c>
      <c r="H47" s="59" t="e">
        <f t="shared" si="10"/>
        <v>#DIV/0!</v>
      </c>
      <c r="I47" s="59" t="e">
        <f t="shared" si="10"/>
        <v>#DIV/0!</v>
      </c>
      <c r="J47" s="59" t="e">
        <f t="shared" si="10"/>
        <v>#DIV/0!</v>
      </c>
      <c r="K47" s="59" t="e">
        <f t="shared" si="10"/>
        <v>#DIV/0!</v>
      </c>
      <c r="L47" s="59" t="e">
        <f t="shared" si="10"/>
        <v>#DIV/0!</v>
      </c>
      <c r="M47" s="59" t="e">
        <f t="shared" si="10"/>
        <v>#DIV/0!</v>
      </c>
      <c r="N47" s="59" t="e">
        <f t="shared" si="10"/>
        <v>#DIV/0!</v>
      </c>
      <c r="O47" s="59" t="e">
        <f t="shared" si="10"/>
        <v>#DIV/0!</v>
      </c>
      <c r="P47" s="59" t="e">
        <f t="shared" si="10"/>
        <v>#DIV/0!</v>
      </c>
      <c r="Q47" s="59" t="e">
        <f t="shared" si="10"/>
        <v>#DIV/0!</v>
      </c>
      <c r="R47" s="59" t="e">
        <f t="shared" si="10"/>
        <v>#DIV/0!</v>
      </c>
      <c r="S47" s="59" t="e">
        <f t="shared" si="10"/>
        <v>#DIV/0!</v>
      </c>
      <c r="T47" s="59" t="e">
        <f>T42</f>
        <v>#DIV/0!</v>
      </c>
      <c r="U47" s="144"/>
      <c r="V47" s="144"/>
      <c r="W47" s="144"/>
    </row>
    <row r="48" spans="1:23">
      <c r="U48" s="144"/>
      <c r="V48" s="144"/>
      <c r="W48" s="144"/>
    </row>
    <row r="49" spans="1:24">
      <c r="U49" s="144"/>
      <c r="V49" s="144"/>
      <c r="W49" s="144"/>
    </row>
    <row r="50" spans="1:24" ht="13.5" thickBot="1">
      <c r="A50" s="24"/>
      <c r="B50" s="24"/>
      <c r="C50" s="24"/>
      <c r="D50" s="25"/>
      <c r="E50" s="26"/>
      <c r="F50" s="26"/>
      <c r="G50" s="26"/>
      <c r="H50" s="26"/>
      <c r="I50" s="26"/>
      <c r="J50" s="26"/>
      <c r="K50" s="26"/>
      <c r="L50" s="26"/>
      <c r="M50" s="26"/>
      <c r="N50" s="26"/>
      <c r="O50" s="26"/>
      <c r="P50" s="26"/>
      <c r="Q50" s="26"/>
      <c r="R50" s="26"/>
      <c r="S50" s="26"/>
      <c r="T50" s="26"/>
      <c r="U50" s="144"/>
      <c r="V50" s="144"/>
      <c r="W50" s="144"/>
    </row>
    <row r="51" spans="1:24" ht="36.75" thickBot="1">
      <c r="D51" s="27" t="str">
        <f>A11</f>
        <v xml:space="preserve">Anamnesis </v>
      </c>
      <c r="E51" s="44" t="e">
        <f>B15</f>
        <v>#DIV/0!</v>
      </c>
      <c r="F51" s="28"/>
      <c r="U51" s="144"/>
      <c r="V51" s="144"/>
      <c r="W51" s="144"/>
    </row>
    <row r="52" spans="1:24" ht="36.75" thickBot="1">
      <c r="D52" s="29" t="str">
        <f>A16</f>
        <v xml:space="preserve">Examen físico </v>
      </c>
      <c r="E52" s="45" t="e">
        <f>B22</f>
        <v>#DIV/0!</v>
      </c>
      <c r="F52" s="28"/>
      <c r="U52" s="144"/>
      <c r="V52" s="144"/>
      <c r="W52" s="144"/>
    </row>
    <row r="53" spans="1:24" ht="36.75" thickBot="1">
      <c r="D53" s="29" t="str">
        <f>A23</f>
        <v xml:space="preserve">Diagnostico </v>
      </c>
      <c r="E53" s="46" t="e">
        <f>B23</f>
        <v>#DIV/0!</v>
      </c>
      <c r="F53" s="28"/>
      <c r="U53" s="144"/>
      <c r="V53" s="144"/>
      <c r="W53" s="144"/>
    </row>
    <row r="54" spans="1:24" s="22" customFormat="1" ht="36.75" thickBot="1">
      <c r="A54" s="17"/>
      <c r="B54" s="17"/>
      <c r="C54" s="17"/>
      <c r="D54" s="29" t="str">
        <f>A24</f>
        <v xml:space="preserve">Plan Terapéutico </v>
      </c>
      <c r="E54" s="45" t="e">
        <f>B27</f>
        <v>#DIV/0!</v>
      </c>
      <c r="F54" s="28"/>
      <c r="U54" s="144"/>
      <c r="V54" s="144"/>
      <c r="W54" s="144"/>
      <c r="X54" s="1"/>
    </row>
    <row r="55" spans="1:24" s="22" customFormat="1" ht="36.75" thickBot="1">
      <c r="A55" s="17"/>
      <c r="B55" s="17"/>
      <c r="C55" s="17"/>
      <c r="D55" s="29" t="str">
        <f>A28</f>
        <v xml:space="preserve">Integralidad y secuencia </v>
      </c>
      <c r="E55" s="45" t="e">
        <f>B30</f>
        <v>#DIV/0!</v>
      </c>
      <c r="F55" s="28"/>
      <c r="U55" s="144"/>
      <c r="V55" s="144"/>
      <c r="W55" s="144"/>
      <c r="X55" s="1"/>
    </row>
    <row r="56" spans="1:24" s="22" customFormat="1" ht="36.75" thickBot="1">
      <c r="A56" s="17"/>
      <c r="B56" s="17"/>
      <c r="C56" s="17"/>
      <c r="D56" s="30" t="str">
        <f>A31</f>
        <v xml:space="preserve">Adherencia a la GPC (Guías de prácticas clínicas), protocolos o procedimientos </v>
      </c>
      <c r="E56" s="47" t="e">
        <f>B39</f>
        <v>#DIV/0!</v>
      </c>
      <c r="F56" s="28"/>
      <c r="U56" s="144"/>
      <c r="V56" s="144"/>
      <c r="W56" s="144"/>
      <c r="X56" s="1"/>
    </row>
    <row r="57" spans="1:24" s="22" customFormat="1" ht="36.75" thickBot="1">
      <c r="A57" s="17"/>
      <c r="B57" s="17"/>
      <c r="C57" s="17"/>
      <c r="D57" s="21"/>
      <c r="F57" s="31"/>
      <c r="U57" s="144"/>
      <c r="V57" s="144"/>
      <c r="W57" s="144"/>
      <c r="X57" s="1"/>
    </row>
    <row r="58" spans="1:24">
      <c r="U58" s="144"/>
      <c r="V58" s="144"/>
      <c r="W58" s="144"/>
    </row>
    <row r="59" spans="1:24" s="22" customFormat="1" ht="13.5" thickBot="1">
      <c r="A59" s="17"/>
      <c r="B59" s="17"/>
      <c r="C59" s="17"/>
      <c r="D59" s="21"/>
      <c r="U59" s="144"/>
      <c r="V59" s="144"/>
      <c r="W59" s="144"/>
      <c r="X59" s="1"/>
    </row>
    <row r="60" spans="1:24" s="22" customFormat="1" ht="13.5" thickBot="1">
      <c r="A60" s="17"/>
      <c r="B60" s="135" t="str">
        <f>A11</f>
        <v xml:space="preserve">Anamnesis </v>
      </c>
      <c r="C60" s="72">
        <v>1</v>
      </c>
      <c r="D60" s="89" t="str">
        <f>D11</f>
        <v>Describe claramente el motivo de consulta</v>
      </c>
      <c r="E60" s="74" t="e">
        <f>W11</f>
        <v>#DIV/0!</v>
      </c>
      <c r="U60" s="144"/>
      <c r="V60" s="144"/>
      <c r="W60" s="144"/>
      <c r="X60" s="1"/>
    </row>
    <row r="61" spans="1:24" s="22" customFormat="1" ht="13.5" thickBot="1">
      <c r="A61" s="17"/>
      <c r="B61" s="136"/>
      <c r="C61" s="70">
        <v>2</v>
      </c>
      <c r="D61" s="89" t="str">
        <f t="shared" ref="D61:D88" si="11">D12</f>
        <v>Describe claramente la enfermedad actual</v>
      </c>
      <c r="E61" s="75" t="e">
        <f t="shared" ref="E61:E88" si="12">W12</f>
        <v>#DIV/0!</v>
      </c>
      <c r="U61" s="144"/>
      <c r="V61" s="144"/>
      <c r="W61" s="144"/>
      <c r="X61" s="1"/>
    </row>
    <row r="62" spans="1:24" s="22" customFormat="1" ht="39" thickBot="1">
      <c r="A62" s="17"/>
      <c r="B62" s="136"/>
      <c r="C62" s="70">
        <v>3</v>
      </c>
      <c r="D62" s="89" t="str">
        <f t="shared" si="11"/>
        <v>Registro de antecedentes personales: Se debe incluir el consumo de cigarrillo o tabaco o exposición a humo de leña o carbón, consumo de alcohol o de otras sustancias sicoactivas. Fecha de ultima citología cervicouterina y autoexamen de mama.</v>
      </c>
      <c r="E62" s="75" t="e">
        <f>W13</f>
        <v>#DIV/0!</v>
      </c>
      <c r="U62" s="144"/>
      <c r="V62" s="144"/>
      <c r="W62" s="144"/>
      <c r="X62" s="1"/>
    </row>
    <row r="63" spans="1:24" s="22" customFormat="1" ht="39" thickBot="1">
      <c r="A63" s="17"/>
      <c r="B63" s="136"/>
      <c r="C63" s="70">
        <v>4</v>
      </c>
      <c r="D63" s="89" t="str">
        <f t="shared" si="11"/>
        <v xml:space="preserve">Registro de antecedentes familiares de diabetes mellitus, hipertensión arterial, dislipidemias, enfermedades cardio-cerebro-vasculares, cáncer de cuello uterino, seno, próstata, estomago o colorectal. </v>
      </c>
      <c r="E63" s="75" t="e">
        <f t="shared" si="12"/>
        <v>#DIV/0!</v>
      </c>
      <c r="U63" s="144"/>
      <c r="V63" s="144"/>
      <c r="W63" s="144"/>
      <c r="X63" s="1"/>
    </row>
    <row r="64" spans="1:24" s="22" customFormat="1" ht="26.25" thickBot="1">
      <c r="A64" s="17"/>
      <c r="B64" s="137"/>
      <c r="C64" s="76">
        <v>5</v>
      </c>
      <c r="D64" s="89" t="str">
        <f t="shared" si="11"/>
        <v xml:space="preserve">Registro de Revisión por sistemas: Incluir hábitos alimentarios, actividad física, manejo del estrés y de situaciones de alta tensión. </v>
      </c>
      <c r="E64" s="78" t="e">
        <f t="shared" si="12"/>
        <v>#DIV/0!</v>
      </c>
      <c r="U64" s="144"/>
      <c r="V64" s="144"/>
      <c r="W64" s="144"/>
      <c r="X64" s="1"/>
    </row>
    <row r="65" spans="1:24" s="22" customFormat="1" ht="26.25" thickBot="1">
      <c r="A65" s="17"/>
      <c r="B65" s="158" t="str">
        <f>A16</f>
        <v xml:space="preserve">Examen físico </v>
      </c>
      <c r="C65" s="72">
        <v>6</v>
      </c>
      <c r="D65" s="89" t="str">
        <f t="shared" si="11"/>
        <v>Registro completo de los signos vitales incluye: frecuencia cardiaca, frecuencia respiratoria, tensión arterial, temperatura, en los casos que lo ameriten SO2 y otros de importancia</v>
      </c>
      <c r="E65" s="74" t="e">
        <f t="shared" si="12"/>
        <v>#DIV/0!</v>
      </c>
      <c r="U65" s="144"/>
      <c r="V65" s="144"/>
      <c r="W65" s="144"/>
      <c r="X65" s="1"/>
    </row>
    <row r="66" spans="1:24" s="22" customFormat="1" ht="26.25" thickBot="1">
      <c r="A66" s="17"/>
      <c r="B66" s="159"/>
      <c r="C66" s="70">
        <v>7</v>
      </c>
      <c r="D66" s="89" t="str">
        <f t="shared" si="11"/>
        <v>Registro de Peso y talla, en los casos que lo ameriten IMC (índice de masa corporal) , SCT (superficie corporal Total) y otros relacionados con el estado nutricional</v>
      </c>
      <c r="E66" s="75" t="e">
        <f t="shared" si="12"/>
        <v>#DIV/0!</v>
      </c>
      <c r="U66" s="144"/>
      <c r="V66" s="144"/>
      <c r="W66" s="144"/>
      <c r="X66" s="1"/>
    </row>
    <row r="67" spans="1:24" s="22" customFormat="1" ht="13.5" thickBot="1">
      <c r="A67" s="17"/>
      <c r="B67" s="159"/>
      <c r="C67" s="70">
        <v>8</v>
      </c>
      <c r="D67" s="89" t="str">
        <f t="shared" si="11"/>
        <v xml:space="preserve">Exámen de órganos de los sentidos , incluida la Agudeza Visual. </v>
      </c>
      <c r="E67" s="75" t="e">
        <f t="shared" si="12"/>
        <v>#DIV/0!</v>
      </c>
      <c r="U67" s="144"/>
      <c r="V67" s="144"/>
      <c r="W67" s="144"/>
      <c r="X67" s="1"/>
    </row>
    <row r="68" spans="1:24" s="22" customFormat="1" ht="13.5" thickBot="1">
      <c r="A68" s="17"/>
      <c r="B68" s="159"/>
      <c r="C68" s="70">
        <v>9</v>
      </c>
      <c r="D68" s="89" t="str">
        <f t="shared" si="11"/>
        <v>Auscultación cardiopulmonar</v>
      </c>
      <c r="E68" s="75" t="e">
        <f t="shared" si="12"/>
        <v>#DIV/0!</v>
      </c>
      <c r="U68" s="144"/>
      <c r="V68" s="144"/>
      <c r="W68" s="144"/>
      <c r="X68" s="1"/>
    </row>
    <row r="69" spans="1:24" s="22" customFormat="1" ht="13.5" thickBot="1">
      <c r="A69" s="17"/>
      <c r="B69" s="159"/>
      <c r="C69" s="70">
        <v>10</v>
      </c>
      <c r="D69" s="89" t="str">
        <f t="shared" si="11"/>
        <v xml:space="preserve">Exámen físico de seno o Tacto rectal en hombres </v>
      </c>
      <c r="E69" s="75" t="e">
        <f t="shared" si="12"/>
        <v>#DIV/0!</v>
      </c>
      <c r="U69" s="144"/>
      <c r="V69" s="144"/>
      <c r="W69" s="144"/>
      <c r="X69" s="1"/>
    </row>
    <row r="70" spans="1:24" s="22" customFormat="1" ht="13.5" thickBot="1">
      <c r="A70" s="17"/>
      <c r="B70" s="159"/>
      <c r="C70" s="70">
        <v>11</v>
      </c>
      <c r="D70" s="89" t="str">
        <f t="shared" si="11"/>
        <v>Valoración del sistema músculo - esquelético</v>
      </c>
      <c r="E70" s="75" t="e">
        <f t="shared" si="12"/>
        <v>#DIV/0!</v>
      </c>
      <c r="U70" s="144"/>
      <c r="V70" s="144"/>
      <c r="W70" s="144"/>
      <c r="X70" s="1"/>
    </row>
    <row r="71" spans="1:24" s="22" customFormat="1" ht="13.5" thickBot="1">
      <c r="A71" s="17"/>
      <c r="B71" s="160"/>
      <c r="C71" s="76">
        <v>12</v>
      </c>
      <c r="D71" s="89" t="str">
        <f t="shared" si="11"/>
        <v xml:space="preserve">Valoración neurológica y de la esfera mental. </v>
      </c>
      <c r="E71" s="78" t="e">
        <f t="shared" si="12"/>
        <v>#DIV/0!</v>
      </c>
      <c r="U71" s="144"/>
      <c r="V71" s="144"/>
      <c r="W71" s="144"/>
      <c r="X71" s="1"/>
    </row>
    <row r="72" spans="1:24" s="22" customFormat="1" ht="13.5" thickBot="1">
      <c r="A72" s="17"/>
      <c r="B72" s="90" t="str">
        <f>A23</f>
        <v xml:space="preserve">Diagnostico </v>
      </c>
      <c r="C72" s="80">
        <v>13</v>
      </c>
      <c r="D72" s="89" t="str">
        <f t="shared" si="11"/>
        <v>Codificación adecuada de los diagnósticos confirmados y presuntivos</v>
      </c>
      <c r="E72" s="91" t="e">
        <f t="shared" si="12"/>
        <v>#DIV/0!</v>
      </c>
      <c r="G72" s="86"/>
      <c r="U72" s="144"/>
      <c r="V72" s="144"/>
      <c r="W72" s="144"/>
      <c r="X72" s="1"/>
    </row>
    <row r="73" spans="1:24" s="22" customFormat="1" ht="39" thickBot="1">
      <c r="A73" s="17"/>
      <c r="B73" s="152" t="str">
        <f>A24</f>
        <v xml:space="preserve">Plan Terapéutico </v>
      </c>
      <c r="C73" s="72">
        <v>14</v>
      </c>
      <c r="D73" s="89" t="str">
        <f t="shared" si="11"/>
        <v>Registro de la prescripción de  los medicamentos, incluye: Nombre del medicamento expresado en la denominación común internacional, concentración y forma farmacéutica, vía de administración, dosis y frecuencia de administración, duración del tratamiento)</v>
      </c>
      <c r="E73" s="74" t="e">
        <f t="shared" si="12"/>
        <v>#DIV/0!</v>
      </c>
      <c r="G73" s="150"/>
      <c r="U73" s="144"/>
      <c r="V73" s="144"/>
      <c r="W73" s="144"/>
      <c r="X73" s="1"/>
    </row>
    <row r="74" spans="1:24" s="22" customFormat="1" ht="13.5" thickBot="1">
      <c r="A74" s="17"/>
      <c r="B74" s="153"/>
      <c r="C74" s="70">
        <v>15</v>
      </c>
      <c r="D74" s="89" t="str">
        <f t="shared" si="11"/>
        <v>Registro de ayudas diagnosticas (laboratorios, imágenes diagnosticas, entre otras)</v>
      </c>
      <c r="E74" s="75" t="e">
        <f t="shared" si="12"/>
        <v>#DIV/0!</v>
      </c>
      <c r="G74" s="150"/>
      <c r="U74" s="144"/>
      <c r="V74" s="144"/>
      <c r="W74" s="144"/>
      <c r="X74" s="1"/>
    </row>
    <row r="75" spans="1:24" s="22" customFormat="1" ht="13.5" thickBot="1">
      <c r="A75" s="17"/>
      <c r="B75" s="153"/>
      <c r="C75" s="70">
        <v>16</v>
      </c>
      <c r="D75" s="89" t="str">
        <f t="shared" si="11"/>
        <v>Registro de otros planes terapéuticos</v>
      </c>
      <c r="E75" s="75" t="e">
        <f t="shared" si="12"/>
        <v>#DIV/0!</v>
      </c>
      <c r="G75" s="150"/>
      <c r="U75" s="144"/>
      <c r="V75" s="144"/>
      <c r="W75" s="144"/>
      <c r="X75" s="1"/>
    </row>
    <row r="76" spans="1:24" s="22" customFormat="1" ht="12.75" customHeight="1" thickBot="1">
      <c r="A76" s="17"/>
      <c r="B76" s="154"/>
      <c r="C76" s="76">
        <v>17</v>
      </c>
      <c r="D76" s="89" t="str">
        <f t="shared" si="11"/>
        <v>Registro de recomendaciones, incluye signos y síntomas de alarma</v>
      </c>
      <c r="E76" s="78" t="e">
        <f t="shared" si="12"/>
        <v>#DIV/0!</v>
      </c>
      <c r="G76" s="150"/>
      <c r="U76" s="144"/>
      <c r="V76" s="144"/>
      <c r="W76" s="144"/>
      <c r="X76" s="1"/>
    </row>
    <row r="77" spans="1:24" s="22" customFormat="1" ht="26.25" thickBot="1">
      <c r="A77" s="17"/>
      <c r="B77" s="152" t="str">
        <f>A28</f>
        <v xml:space="preserve">Integralidad y secuencia </v>
      </c>
      <c r="C77" s="72">
        <v>18</v>
      </c>
      <c r="D77" s="89" t="str">
        <f t="shared" si="11"/>
        <v>Se evidencia una correlación entre la anamnesis (motivo de consulta, enfermedad actual, antecedentes y revisión por sistemas) y el examen físico</v>
      </c>
      <c r="E77" s="74" t="e">
        <f t="shared" si="12"/>
        <v>#DIV/0!</v>
      </c>
      <c r="G77" s="151"/>
      <c r="U77" s="144"/>
      <c r="V77" s="144"/>
      <c r="W77" s="144"/>
      <c r="X77" s="1"/>
    </row>
    <row r="78" spans="1:24" s="22" customFormat="1" ht="26.25" thickBot="1">
      <c r="A78" s="17"/>
      <c r="B78" s="153"/>
      <c r="C78" s="70">
        <v>19</v>
      </c>
      <c r="D78" s="89" t="str">
        <f t="shared" si="11"/>
        <v>El diagnóstico registrado se relaciona con el motivo de consulta, enfermedad actual y/o hallazgos al examen físico</v>
      </c>
      <c r="E78" s="75" t="e">
        <f t="shared" si="12"/>
        <v>#DIV/0!</v>
      </c>
      <c r="G78" s="151"/>
      <c r="U78" s="144"/>
      <c r="V78" s="144"/>
      <c r="W78" s="144"/>
      <c r="X78" s="1"/>
    </row>
    <row r="79" spans="1:24" s="22" customFormat="1" ht="13.5" thickBot="1">
      <c r="A79" s="17"/>
      <c r="B79" s="154"/>
      <c r="C79" s="76">
        <v>20</v>
      </c>
      <c r="D79" s="89" t="str">
        <f t="shared" si="11"/>
        <v>El plan terapéutico se correlaciona con los diagnósticos registrados</v>
      </c>
      <c r="E79" s="78" t="e">
        <f t="shared" si="12"/>
        <v>#DIV/0!</v>
      </c>
      <c r="G79" s="151"/>
      <c r="U79" s="144"/>
      <c r="V79" s="144"/>
      <c r="W79" s="144"/>
      <c r="X79" s="1"/>
    </row>
    <row r="80" spans="1:24" s="22" customFormat="1" ht="13.5" thickBot="1">
      <c r="A80" s="17"/>
      <c r="B80" s="152" t="str">
        <f>A31</f>
        <v xml:space="preserve">Adherencia a la GPC (Guías de prácticas clínicas), protocolos o procedimientos </v>
      </c>
      <c r="C80" s="72">
        <v>21</v>
      </c>
      <c r="D80" s="89" t="str">
        <f t="shared" si="11"/>
        <v>La descripción de la anamnesis y el registro del examen físico son acordes al flujograma de atención</v>
      </c>
      <c r="E80" s="74" t="e">
        <f t="shared" si="12"/>
        <v>#DIV/0!</v>
      </c>
      <c r="G80" s="151"/>
      <c r="U80" s="144"/>
      <c r="V80" s="144"/>
      <c r="W80" s="144"/>
      <c r="X80" s="1"/>
    </row>
    <row r="81" spans="1:24" s="22" customFormat="1" ht="26.25" thickBot="1">
      <c r="A81" s="17"/>
      <c r="B81" s="153"/>
      <c r="C81" s="70">
        <v>22</v>
      </c>
      <c r="D81" s="89" t="str">
        <f t="shared" si="11"/>
        <v>La codificación CIE-10 de los diagnósticos esta conforme con la GPC (guía de practica clínica), protocolo o procedimiento</v>
      </c>
      <c r="E81" s="75" t="e">
        <f t="shared" si="12"/>
        <v>#DIV/0!</v>
      </c>
      <c r="G81" s="151"/>
      <c r="U81" s="144"/>
      <c r="V81" s="144"/>
      <c r="W81" s="144"/>
      <c r="X81" s="1"/>
    </row>
    <row r="82" spans="1:24" s="22" customFormat="1" ht="13.5" thickBot="1">
      <c r="A82" s="17"/>
      <c r="B82" s="153"/>
      <c r="C82" s="70">
        <v>23</v>
      </c>
      <c r="D82" s="89" t="str">
        <f t="shared" si="11"/>
        <v>Registro de inmunizaciones (esquema de vacunación)</v>
      </c>
      <c r="E82" s="75" t="e">
        <f t="shared" si="12"/>
        <v>#DIV/0!</v>
      </c>
      <c r="G82" s="151"/>
      <c r="U82" s="144"/>
      <c r="V82" s="144"/>
      <c r="W82" s="144"/>
      <c r="X82" s="1"/>
    </row>
    <row r="83" spans="1:24" s="22" customFormat="1" ht="26.25" thickBot="1">
      <c r="A83" s="17"/>
      <c r="B83" s="153"/>
      <c r="C83" s="70">
        <v>24</v>
      </c>
      <c r="D83" s="89" t="str">
        <f t="shared" si="11"/>
        <v>El manejo farmacológico sigue los lineamientos de la GPC (guía de practica clínica), protocolo o procedimiento</v>
      </c>
      <c r="E83" s="75" t="e">
        <f t="shared" si="12"/>
        <v>#DIV/0!</v>
      </c>
      <c r="G83" s="151"/>
      <c r="U83" s="144"/>
      <c r="V83" s="144"/>
      <c r="W83" s="144"/>
      <c r="X83" s="1"/>
    </row>
    <row r="84" spans="1:24" s="22" customFormat="1" ht="26.25" thickBot="1">
      <c r="A84" s="17"/>
      <c r="B84" s="153"/>
      <c r="C84" s="70">
        <v>25</v>
      </c>
      <c r="D84" s="89" t="str">
        <f t="shared" si="11"/>
        <v>El manejo no farmacológico sigue los lineamientos de la GPC (guía de practica clínica), protocolo o procedimiento.</v>
      </c>
      <c r="E84" s="75" t="e">
        <f t="shared" si="12"/>
        <v>#DIV/0!</v>
      </c>
      <c r="G84" s="151"/>
      <c r="U84" s="144"/>
      <c r="V84" s="144"/>
      <c r="W84" s="144"/>
      <c r="X84" s="1"/>
    </row>
    <row r="85" spans="1:24" s="22" customFormat="1" ht="39" thickBot="1">
      <c r="A85" s="17"/>
      <c r="B85" s="153"/>
      <c r="C85" s="70">
        <v>26</v>
      </c>
      <c r="D85" s="89" t="str">
        <f t="shared" si="11"/>
        <v>La solicitud de ayudas diagnosticas es racional y congruente con la GPC (guía de practica clínica), protocolo o procedimiento: Glicemia, perfil lipidicco, creatinina, uroanálisis, citología cervicouterina, mamografía, antigeno prostático específico, sangre oculta en heces, osteodensitometría</v>
      </c>
      <c r="E85" s="75" t="e">
        <f t="shared" si="12"/>
        <v>#DIV/0!</v>
      </c>
      <c r="G85" s="151"/>
      <c r="U85" s="144"/>
      <c r="V85" s="144"/>
      <c r="W85" s="144"/>
      <c r="X85" s="1"/>
    </row>
    <row r="86" spans="1:24" s="22" customFormat="1" ht="39" thickBot="1">
      <c r="A86" s="17"/>
      <c r="B86" s="153"/>
      <c r="C86" s="70">
        <v>27</v>
      </c>
      <c r="D86" s="89" t="str">
        <f t="shared" si="11"/>
        <v>Las recomendaciones son acordes a la  GPC (guía de practica clínica), protocolo o procedimiento: Estilos de vida saludable, nutrición, actividad física, abuso de alcohol, tabaco y sustancias psicoactivas, prevención de caídas.</v>
      </c>
      <c r="E86" s="75" t="e">
        <f t="shared" si="12"/>
        <v>#DIV/0!</v>
      </c>
      <c r="G86" s="151"/>
      <c r="U86" s="144"/>
      <c r="V86" s="144"/>
      <c r="W86" s="144"/>
      <c r="X86" s="1"/>
    </row>
    <row r="87" spans="1:24" s="22" customFormat="1" ht="13.5" thickBot="1">
      <c r="A87" s="17"/>
      <c r="B87" s="153"/>
      <c r="C87" s="70">
        <v>28</v>
      </c>
      <c r="D87" s="89" t="str">
        <f t="shared" si="11"/>
        <v>Remisión oportuna</v>
      </c>
      <c r="E87" s="75" t="e">
        <f t="shared" si="12"/>
        <v>#DIV/0!</v>
      </c>
      <c r="G87" s="151"/>
      <c r="U87" s="144"/>
      <c r="V87" s="144"/>
      <c r="W87" s="144"/>
      <c r="X87" s="1"/>
    </row>
    <row r="88" spans="1:24" s="22" customFormat="1" ht="13.5" thickBot="1">
      <c r="A88" s="17"/>
      <c r="B88" s="154"/>
      <c r="C88" s="76">
        <v>29</v>
      </c>
      <c r="D88" s="89" t="str">
        <f t="shared" si="11"/>
        <v>Fecha del próximo control.</v>
      </c>
      <c r="E88" s="78" t="e">
        <f t="shared" si="12"/>
        <v>#DIV/0!</v>
      </c>
      <c r="G88" s="151"/>
      <c r="U88" s="144"/>
      <c r="V88" s="144"/>
      <c r="W88" s="144"/>
      <c r="X88" s="1"/>
    </row>
    <row r="89" spans="1:24" s="22" customFormat="1" ht="12.75" customHeight="1">
      <c r="A89" s="17"/>
      <c r="B89" s="17"/>
      <c r="C89" s="17"/>
      <c r="D89" s="68" t="str">
        <f t="shared" ref="D89:D91" si="13">D40</f>
        <v>TOTAL DE CRITERIOS CUMPLIDOS</v>
      </c>
      <c r="E89" s="69">
        <f>U40</f>
        <v>0</v>
      </c>
      <c r="G89" s="151"/>
      <c r="U89" s="144"/>
      <c r="V89" s="144"/>
      <c r="W89" s="144"/>
      <c r="X89" s="1"/>
    </row>
    <row r="90" spans="1:24" s="22" customFormat="1" ht="12.75" customHeight="1">
      <c r="A90" s="17"/>
      <c r="B90" s="17"/>
      <c r="C90" s="17"/>
      <c r="D90" s="49" t="str">
        <f t="shared" si="13"/>
        <v>TOTAL DE CRITERIOS EVALUADOS</v>
      </c>
      <c r="E90" s="51">
        <f>U41</f>
        <v>0</v>
      </c>
      <c r="G90" s="151"/>
      <c r="U90" s="144"/>
      <c r="V90" s="144"/>
      <c r="W90" s="144"/>
      <c r="X90" s="1"/>
    </row>
    <row r="91" spans="1:24" s="22" customFormat="1" ht="13.5" customHeight="1" thickBot="1">
      <c r="A91" s="17"/>
      <c r="B91" s="17"/>
      <c r="C91" s="17"/>
      <c r="D91" s="50" t="str">
        <f t="shared" si="13"/>
        <v>PORCENTAJE DE CUMPLIMIENTO</v>
      </c>
      <c r="E91" s="48" t="e">
        <f>U42</f>
        <v>#DIV/0!</v>
      </c>
      <c r="G91" s="151"/>
      <c r="U91" s="144"/>
      <c r="V91" s="144"/>
      <c r="W91" s="144"/>
      <c r="X91" s="1"/>
    </row>
    <row r="92" spans="1:24" s="22" customFormat="1">
      <c r="A92" s="17"/>
      <c r="B92" s="17"/>
      <c r="C92" s="17"/>
      <c r="D92" s="32"/>
      <c r="G92" s="151"/>
      <c r="U92" s="144"/>
      <c r="V92" s="144"/>
      <c r="W92" s="144"/>
      <c r="X92" s="1"/>
    </row>
    <row r="93" spans="1:24" s="22" customFormat="1">
      <c r="A93" s="17"/>
      <c r="B93" s="17"/>
      <c r="C93" s="17"/>
      <c r="D93" s="32"/>
      <c r="U93" s="144"/>
      <c r="V93" s="144"/>
      <c r="W93" s="144"/>
      <c r="X93" s="1"/>
    </row>
    <row r="94" spans="1:24" s="22" customFormat="1">
      <c r="A94" s="17"/>
      <c r="B94" s="17"/>
      <c r="C94" s="17"/>
      <c r="D94" s="32"/>
      <c r="U94" s="144"/>
      <c r="V94" s="144"/>
      <c r="W94" s="144"/>
      <c r="X94" s="1"/>
    </row>
    <row r="95" spans="1:24">
      <c r="U95" s="144"/>
      <c r="V95" s="144"/>
      <c r="W95" s="144"/>
    </row>
    <row r="96" spans="1:24">
      <c r="B96" s="60" t="s">
        <v>52</v>
      </c>
      <c r="C96" s="145"/>
      <c r="D96" s="145"/>
      <c r="E96" s="145"/>
      <c r="U96" s="144"/>
      <c r="V96" s="144"/>
      <c r="W96" s="144"/>
    </row>
    <row r="97" spans="1:24">
      <c r="U97" s="144"/>
      <c r="V97" s="144"/>
      <c r="W97" s="144"/>
    </row>
    <row r="98" spans="1:24" s="22" customFormat="1">
      <c r="A98" s="17"/>
      <c r="B98" s="17"/>
      <c r="C98" s="17"/>
      <c r="D98" s="21"/>
      <c r="H98" s="33"/>
      <c r="U98" s="144"/>
      <c r="V98" s="144"/>
      <c r="W98" s="144"/>
      <c r="X98" s="1"/>
    </row>
    <row r="99" spans="1:24" s="22" customFormat="1">
      <c r="A99" s="17"/>
      <c r="B99" s="17"/>
      <c r="C99" s="17"/>
      <c r="D99" s="21"/>
      <c r="H99" s="33"/>
      <c r="U99" s="145"/>
      <c r="V99" s="145"/>
      <c r="W99" s="145"/>
      <c r="X99" s="1"/>
    </row>
    <row r="100" spans="1:24" s="22" customFormat="1" ht="90" customHeight="1">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
    </row>
    <row r="101" spans="1:24" s="22" customFormat="1">
      <c r="A101" s="17"/>
      <c r="B101" s="17"/>
      <c r="C101" s="17"/>
      <c r="D101" s="21"/>
      <c r="H101" s="33"/>
      <c r="U101" s="17"/>
      <c r="V101" s="17"/>
      <c r="W101" s="17"/>
      <c r="X101" s="1"/>
    </row>
    <row r="102" spans="1:24" s="22" customFormat="1">
      <c r="A102" s="17"/>
      <c r="B102" s="17"/>
      <c r="C102" s="17"/>
      <c r="D102" s="21"/>
      <c r="H102" s="33"/>
      <c r="U102" s="17"/>
      <c r="V102" s="17"/>
      <c r="W102" s="17"/>
      <c r="X102" s="1"/>
    </row>
    <row r="103" spans="1:24" s="22" customFormat="1">
      <c r="A103" s="17"/>
      <c r="B103" s="17"/>
      <c r="C103" s="17"/>
      <c r="D103" s="21"/>
      <c r="H103" s="33"/>
      <c r="U103" s="17"/>
      <c r="V103" s="17"/>
      <c r="W103" s="17"/>
      <c r="X103" s="1"/>
    </row>
    <row r="104" spans="1:24" s="22" customFormat="1">
      <c r="A104" s="17"/>
      <c r="B104" s="17"/>
      <c r="C104" s="17"/>
      <c r="D104" s="21"/>
      <c r="H104" s="33"/>
      <c r="U104" s="17"/>
      <c r="V104" s="17"/>
      <c r="W104" s="17"/>
      <c r="X104" s="1"/>
    </row>
  </sheetData>
  <mergeCells count="44">
    <mergeCell ref="B80:B88"/>
    <mergeCell ref="A1:C1"/>
    <mergeCell ref="D1:T1"/>
    <mergeCell ref="U1:W1"/>
    <mergeCell ref="A2:C2"/>
    <mergeCell ref="D2:H2"/>
    <mergeCell ref="I2:R2"/>
    <mergeCell ref="S2:T2"/>
    <mergeCell ref="U2:W2"/>
    <mergeCell ref="A3:W3"/>
    <mergeCell ref="A4:C4"/>
    <mergeCell ref="D4:T6"/>
    <mergeCell ref="U4:U10"/>
    <mergeCell ref="V4:V10"/>
    <mergeCell ref="W4:W10"/>
    <mergeCell ref="A5:C5"/>
    <mergeCell ref="A6:C6"/>
    <mergeCell ref="A7:A10"/>
    <mergeCell ref="B7:B10"/>
    <mergeCell ref="C7:C10"/>
    <mergeCell ref="E10:T10"/>
    <mergeCell ref="A100:W100"/>
    <mergeCell ref="B19:B21"/>
    <mergeCell ref="B16:B18"/>
    <mergeCell ref="B31:B34"/>
    <mergeCell ref="B35:B38"/>
    <mergeCell ref="V40:W43"/>
    <mergeCell ref="U44:W99"/>
    <mergeCell ref="B60:B64"/>
    <mergeCell ref="C96:E96"/>
    <mergeCell ref="A24:A27"/>
    <mergeCell ref="B25:B26"/>
    <mergeCell ref="A28:A30"/>
    <mergeCell ref="A31:A39"/>
    <mergeCell ref="G80:G92"/>
    <mergeCell ref="B65:B71"/>
    <mergeCell ref="B73:B76"/>
    <mergeCell ref="A16:A22"/>
    <mergeCell ref="G73:G76"/>
    <mergeCell ref="G77:G79"/>
    <mergeCell ref="A11:A15"/>
    <mergeCell ref="B11:B12"/>
    <mergeCell ref="B13:B14"/>
    <mergeCell ref="B77:B79"/>
  </mergeCells>
  <conditionalFormatting sqref="E51:E56">
    <cfRule type="colorScale" priority="11">
      <colorScale>
        <cfvo type="min"/>
        <cfvo type="percentile" val="50"/>
        <cfvo type="max"/>
        <color rgb="FFFF0000"/>
        <color rgb="FFFFEB84"/>
        <color rgb="FF00B050"/>
      </colorScale>
    </cfRule>
  </conditionalFormatting>
  <conditionalFormatting sqref="E60:E88">
    <cfRule type="colorScale" priority="10">
      <colorScale>
        <cfvo type="min"/>
        <cfvo type="percentile" val="50"/>
        <cfvo type="max"/>
        <color rgb="FFFF0000"/>
        <color rgb="FFFFFF00"/>
        <color rgb="FF00B050"/>
      </colorScale>
    </cfRule>
  </conditionalFormatting>
  <conditionalFormatting sqref="E7">
    <cfRule type="duplicateValues" dxfId="71" priority="9"/>
  </conditionalFormatting>
  <conditionalFormatting sqref="F7">
    <cfRule type="duplicateValues" dxfId="70" priority="8"/>
  </conditionalFormatting>
  <conditionalFormatting sqref="G7">
    <cfRule type="duplicateValues" dxfId="69" priority="7"/>
  </conditionalFormatting>
  <conditionalFormatting sqref="H7">
    <cfRule type="duplicateValues" dxfId="68" priority="6"/>
  </conditionalFormatting>
  <conditionalFormatting sqref="I7">
    <cfRule type="duplicateValues" dxfId="67" priority="5"/>
  </conditionalFormatting>
  <conditionalFormatting sqref="J7">
    <cfRule type="duplicateValues" dxfId="66" priority="4"/>
  </conditionalFormatting>
  <conditionalFormatting sqref="K7">
    <cfRule type="duplicateValues" dxfId="65" priority="3"/>
  </conditionalFormatting>
  <conditionalFormatting sqref="L7">
    <cfRule type="duplicateValues" dxfId="64" priority="2"/>
  </conditionalFormatting>
  <conditionalFormatting sqref="M7:S7">
    <cfRule type="duplicateValues" dxfId="63" priority="1"/>
  </conditionalFormatting>
  <conditionalFormatting sqref="E47:T47">
    <cfRule type="colorScale" priority="12">
      <colorScale>
        <cfvo type="min"/>
        <cfvo type="percentile" val="50"/>
        <cfvo type="max"/>
        <color rgb="FFFF0000"/>
        <color rgb="FFFFFF00"/>
        <color rgb="FF00B050"/>
      </colorScale>
    </cfRule>
    <cfRule type="colorScale" priority="13">
      <colorScale>
        <cfvo type="min"/>
        <cfvo type="percentile" val="50"/>
        <cfvo type="max"/>
        <color rgb="FFFF0000"/>
        <color rgb="FFFFFF00"/>
        <color rgb="FF00B050"/>
      </colorScale>
    </cfRule>
  </conditionalFormatting>
  <dataValidations count="1">
    <dataValidation type="list" allowBlank="1" showInputMessage="1" showErrorMessage="1" sqref="E11:T39">
      <formula1>$X$1:$X$2</formula1>
    </dataValidation>
  </dataValidations>
  <pageMargins left="0.7" right="0.7" top="0.75" bottom="0.75" header="0.3" footer="0.3"/>
  <pageSetup scale="2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4"/>
  <sheetViews>
    <sheetView view="pageBreakPreview" zoomScale="82" zoomScaleNormal="70" zoomScaleSheetLayoutView="82" workbookViewId="0">
      <selection activeCell="A7" sqref="A7:A10"/>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hidden="1" customWidth="1"/>
    <col min="25" max="16384" width="11.42578125" style="1"/>
  </cols>
  <sheetData>
    <row r="1" spans="1:24" ht="89.25" customHeight="1">
      <c r="A1" s="139"/>
      <c r="B1" s="139"/>
      <c r="C1" s="139"/>
      <c r="D1" s="138" t="s">
        <v>148</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266</v>
      </c>
      <c r="B2" s="108"/>
      <c r="C2" s="108"/>
      <c r="D2" s="147" t="s">
        <v>260</v>
      </c>
      <c r="E2" s="147"/>
      <c r="F2" s="147"/>
      <c r="G2" s="147"/>
      <c r="H2" s="147"/>
      <c r="I2" s="147" t="s">
        <v>255</v>
      </c>
      <c r="J2" s="147"/>
      <c r="K2" s="147"/>
      <c r="L2" s="147"/>
      <c r="M2" s="147"/>
      <c r="N2" s="147"/>
      <c r="O2" s="147"/>
      <c r="P2" s="147"/>
      <c r="Q2" s="147"/>
      <c r="R2" s="147"/>
      <c r="S2" s="229" t="s">
        <v>244</v>
      </c>
      <c r="T2" s="229"/>
      <c r="U2" s="147" t="s">
        <v>267</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09" t="s">
        <v>1</v>
      </c>
      <c r="E4" s="110"/>
      <c r="F4" s="110"/>
      <c r="G4" s="110"/>
      <c r="H4" s="110"/>
      <c r="I4" s="110"/>
      <c r="J4" s="110"/>
      <c r="K4" s="110"/>
      <c r="L4" s="110"/>
      <c r="M4" s="110"/>
      <c r="N4" s="110"/>
      <c r="O4" s="110"/>
      <c r="P4" s="110"/>
      <c r="Q4" s="110"/>
      <c r="R4" s="110"/>
      <c r="S4" s="110"/>
      <c r="T4" s="111"/>
      <c r="U4" s="118" t="s">
        <v>2</v>
      </c>
      <c r="V4" s="118" t="s">
        <v>3</v>
      </c>
      <c r="W4" s="118" t="s">
        <v>24</v>
      </c>
    </row>
    <row r="5" spans="1:24" ht="20.25" customHeight="1">
      <c r="A5" s="120" t="s">
        <v>4</v>
      </c>
      <c r="B5" s="120"/>
      <c r="C5" s="120"/>
      <c r="D5" s="112"/>
      <c r="E5" s="113"/>
      <c r="F5" s="113"/>
      <c r="G5" s="113"/>
      <c r="H5" s="113"/>
      <c r="I5" s="113"/>
      <c r="J5" s="113"/>
      <c r="K5" s="113"/>
      <c r="L5" s="113"/>
      <c r="M5" s="113"/>
      <c r="N5" s="113"/>
      <c r="O5" s="113"/>
      <c r="P5" s="113"/>
      <c r="Q5" s="113"/>
      <c r="R5" s="113"/>
      <c r="S5" s="113"/>
      <c r="T5" s="114"/>
      <c r="U5" s="119"/>
      <c r="V5" s="119"/>
      <c r="W5" s="119"/>
    </row>
    <row r="6" spans="1:24" ht="20.25" customHeight="1">
      <c r="A6" s="120" t="s">
        <v>5</v>
      </c>
      <c r="B6" s="120"/>
      <c r="C6" s="120"/>
      <c r="D6" s="115"/>
      <c r="E6" s="116"/>
      <c r="F6" s="116"/>
      <c r="G6" s="116"/>
      <c r="H6" s="116"/>
      <c r="I6" s="116"/>
      <c r="J6" s="116"/>
      <c r="K6" s="116"/>
      <c r="L6" s="116"/>
      <c r="M6" s="116"/>
      <c r="N6" s="116"/>
      <c r="O6" s="116"/>
      <c r="P6" s="116"/>
      <c r="Q6" s="116"/>
      <c r="R6" s="116"/>
      <c r="S6" s="116"/>
      <c r="T6" s="117"/>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88"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34" t="s">
        <v>8</v>
      </c>
      <c r="B11" s="134">
        <f>COUNTIF(E11:T15,"cumple")</f>
        <v>0</v>
      </c>
      <c r="C11" s="11">
        <v>1</v>
      </c>
      <c r="D11" s="66" t="s">
        <v>107</v>
      </c>
      <c r="E11" s="34"/>
      <c r="F11" s="34"/>
      <c r="G11" s="34"/>
      <c r="H11" s="34"/>
      <c r="I11" s="34"/>
      <c r="J11" s="34"/>
      <c r="K11" s="34"/>
      <c r="L11" s="34"/>
      <c r="M11" s="34"/>
      <c r="N11" s="34"/>
      <c r="O11" s="34"/>
      <c r="P11" s="34"/>
      <c r="Q11" s="34"/>
      <c r="R11" s="34"/>
      <c r="S11" s="34"/>
      <c r="T11" s="34"/>
      <c r="U11" s="35">
        <f t="shared" ref="U11:U39" si="0">COUNTIF(E11:T11,"CUMPLE")</f>
        <v>0</v>
      </c>
      <c r="V11" s="36">
        <f t="shared" ref="V11:V39" si="1">COUNTIF(E11:T11,"CUMPLE")+COUNTIF(E11:T11,"NO CUMPLE")</f>
        <v>0</v>
      </c>
      <c r="W11" s="37" t="e">
        <f t="shared" ref="W11:W39" si="2">U11/V11</f>
        <v>#DIV/0!</v>
      </c>
    </row>
    <row r="12" spans="1:24" ht="29.25" customHeight="1">
      <c r="A12" s="134"/>
      <c r="B12" s="134"/>
      <c r="C12" s="11">
        <f>C11+1</f>
        <v>2</v>
      </c>
      <c r="D12" s="66" t="s">
        <v>108</v>
      </c>
      <c r="E12" s="34"/>
      <c r="F12" s="34"/>
      <c r="G12" s="34"/>
      <c r="H12" s="34"/>
      <c r="I12" s="34"/>
      <c r="J12" s="34"/>
      <c r="K12" s="34"/>
      <c r="L12" s="34"/>
      <c r="M12" s="34"/>
      <c r="N12" s="34"/>
      <c r="O12" s="34"/>
      <c r="P12" s="34"/>
      <c r="Q12" s="34"/>
      <c r="R12" s="34"/>
      <c r="S12" s="34"/>
      <c r="T12" s="34"/>
      <c r="U12" s="35">
        <f>COUNTIF(E12:T12,"CUMPLE")</f>
        <v>0</v>
      </c>
      <c r="V12" s="36">
        <f t="shared" si="1"/>
        <v>0</v>
      </c>
      <c r="W12" s="37" t="e">
        <f t="shared" si="2"/>
        <v>#DIV/0!</v>
      </c>
    </row>
    <row r="13" spans="1:24" ht="29.25" customHeight="1">
      <c r="A13" s="134"/>
      <c r="B13" s="134">
        <f>(COUNTIF(E11:T15,"cumple")+COUNTIF(E11:T15,"no cumple"))</f>
        <v>0</v>
      </c>
      <c r="C13" s="11">
        <f t="shared" ref="C13:C39" si="3">C12+1</f>
        <v>3</v>
      </c>
      <c r="D13" s="92" t="s">
        <v>134</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34"/>
      <c r="B14" s="134"/>
      <c r="C14" s="11">
        <f t="shared" si="3"/>
        <v>4</v>
      </c>
      <c r="D14" s="92" t="s">
        <v>135</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34"/>
      <c r="B15" s="14" t="e">
        <f>B11/B13</f>
        <v>#DIV/0!</v>
      </c>
      <c r="C15" s="11">
        <f t="shared" si="3"/>
        <v>5</v>
      </c>
      <c r="D15" s="66" t="s">
        <v>136</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34" t="s">
        <v>9</v>
      </c>
      <c r="B16" s="134">
        <f>COUNTIF(E16:T19,"cumple")</f>
        <v>0</v>
      </c>
      <c r="C16" s="11">
        <f t="shared" si="3"/>
        <v>6</v>
      </c>
      <c r="D16" s="66" t="s">
        <v>110</v>
      </c>
      <c r="E16" s="34"/>
      <c r="F16" s="34"/>
      <c r="G16" s="34"/>
      <c r="H16" s="34"/>
      <c r="I16" s="34"/>
      <c r="J16" s="34"/>
      <c r="K16" s="34"/>
      <c r="L16" s="34"/>
      <c r="M16" s="34"/>
      <c r="N16" s="34"/>
      <c r="O16" s="34"/>
      <c r="P16" s="34"/>
      <c r="Q16" s="34"/>
      <c r="R16" s="34"/>
      <c r="S16" s="34"/>
      <c r="T16" s="34"/>
      <c r="U16" s="35">
        <f t="shared" si="0"/>
        <v>0</v>
      </c>
      <c r="V16" s="36">
        <f t="shared" si="1"/>
        <v>0</v>
      </c>
      <c r="W16" s="37" t="e">
        <f>U16/V16</f>
        <v>#DIV/0!</v>
      </c>
    </row>
    <row r="17" spans="1:23" ht="29.25" customHeight="1">
      <c r="A17" s="134"/>
      <c r="B17" s="134"/>
      <c r="C17" s="11">
        <f t="shared" si="3"/>
        <v>7</v>
      </c>
      <c r="D17" s="66" t="s">
        <v>111</v>
      </c>
      <c r="E17" s="34"/>
      <c r="F17" s="34"/>
      <c r="G17" s="34"/>
      <c r="H17" s="34"/>
      <c r="I17" s="34"/>
      <c r="J17" s="34"/>
      <c r="K17" s="34"/>
      <c r="L17" s="34"/>
      <c r="M17" s="34"/>
      <c r="N17" s="34"/>
      <c r="O17" s="34"/>
      <c r="P17" s="34"/>
      <c r="Q17" s="34"/>
      <c r="R17" s="34"/>
      <c r="S17" s="34"/>
      <c r="T17" s="34"/>
      <c r="U17" s="35">
        <f>COUNTIF(E17:T17,"CUMPLE")</f>
        <v>0</v>
      </c>
      <c r="V17" s="36">
        <f t="shared" si="1"/>
        <v>0</v>
      </c>
      <c r="W17" s="37" t="e">
        <f t="shared" ref="W17:W19" si="4">U17/V17</f>
        <v>#DIV/0!</v>
      </c>
    </row>
    <row r="18" spans="1:23" ht="29.25" customHeight="1">
      <c r="A18" s="134"/>
      <c r="B18" s="87">
        <f>(COUNTIF(E16:T19,"cumple")+COUNTIF(E16:T19,"no cumple"))</f>
        <v>0</v>
      </c>
      <c r="C18" s="11">
        <f t="shared" si="3"/>
        <v>8</v>
      </c>
      <c r="D18" s="66" t="s">
        <v>137</v>
      </c>
      <c r="E18" s="34"/>
      <c r="F18" s="34"/>
      <c r="G18" s="34"/>
      <c r="H18" s="34"/>
      <c r="I18" s="34"/>
      <c r="J18" s="34"/>
      <c r="K18" s="34"/>
      <c r="L18" s="34"/>
      <c r="M18" s="34"/>
      <c r="N18" s="34"/>
      <c r="O18" s="34"/>
      <c r="P18" s="34"/>
      <c r="Q18" s="34"/>
      <c r="R18" s="34"/>
      <c r="S18" s="34"/>
      <c r="T18" s="34"/>
      <c r="U18" s="35">
        <f t="shared" si="0"/>
        <v>0</v>
      </c>
      <c r="V18" s="36">
        <f t="shared" si="1"/>
        <v>0</v>
      </c>
      <c r="W18" s="37" t="e">
        <f t="shared" si="4"/>
        <v>#DIV/0!</v>
      </c>
    </row>
    <row r="19" spans="1:23" ht="29.25" customHeight="1">
      <c r="A19" s="134"/>
      <c r="B19" s="14" t="e">
        <f>B16/B18</f>
        <v>#DIV/0!</v>
      </c>
      <c r="C19" s="11">
        <f t="shared" si="3"/>
        <v>9</v>
      </c>
      <c r="D19" s="66" t="s">
        <v>138</v>
      </c>
      <c r="E19" s="34"/>
      <c r="F19" s="34"/>
      <c r="G19" s="34"/>
      <c r="H19" s="34"/>
      <c r="I19" s="34"/>
      <c r="J19" s="34"/>
      <c r="K19" s="34"/>
      <c r="L19" s="34"/>
      <c r="M19" s="34"/>
      <c r="N19" s="34"/>
      <c r="O19" s="34"/>
      <c r="P19" s="34"/>
      <c r="Q19" s="34"/>
      <c r="R19" s="34"/>
      <c r="S19" s="34"/>
      <c r="T19" s="34"/>
      <c r="U19" s="35">
        <f t="shared" si="0"/>
        <v>0</v>
      </c>
      <c r="V19" s="36">
        <f>COUNTIF(E19:T19,"CUMPLE")+COUNTIF(E19:T19,"NO CUMPLE")</f>
        <v>0</v>
      </c>
      <c r="W19" s="37" t="e">
        <f t="shared" si="4"/>
        <v>#DIV/0!</v>
      </c>
    </row>
    <row r="20" spans="1:23" ht="29.25" customHeight="1">
      <c r="A20" s="87" t="s">
        <v>10</v>
      </c>
      <c r="B20" s="16" t="e">
        <f>W23</f>
        <v>#DIV/0!</v>
      </c>
      <c r="C20" s="11">
        <f t="shared" si="3"/>
        <v>10</v>
      </c>
      <c r="D20" s="66" t="s">
        <v>117</v>
      </c>
      <c r="E20" s="34"/>
      <c r="F20" s="34"/>
      <c r="G20" s="34"/>
      <c r="H20" s="34"/>
      <c r="I20" s="34"/>
      <c r="J20" s="34"/>
      <c r="K20" s="34"/>
      <c r="L20" s="34"/>
      <c r="M20" s="34"/>
      <c r="N20" s="34"/>
      <c r="O20" s="34"/>
      <c r="P20" s="34"/>
      <c r="Q20" s="34"/>
      <c r="R20" s="34"/>
      <c r="S20" s="34"/>
      <c r="T20" s="34"/>
      <c r="U20" s="35">
        <f>COUNTIF(E20:T20,"CUMPLE")</f>
        <v>0</v>
      </c>
      <c r="V20" s="36">
        <f t="shared" si="1"/>
        <v>0</v>
      </c>
      <c r="W20" s="37" t="e">
        <f>U20/V20</f>
        <v>#DIV/0!</v>
      </c>
    </row>
    <row r="21" spans="1:23" ht="29.25" customHeight="1">
      <c r="A21" s="134" t="s">
        <v>11</v>
      </c>
      <c r="B21" s="134">
        <f>COUNTIF(E21:T24,"cumple")</f>
        <v>0</v>
      </c>
      <c r="C21" s="11">
        <f t="shared" si="3"/>
        <v>11</v>
      </c>
      <c r="D21" s="66" t="s">
        <v>118</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34"/>
      <c r="B22" s="134"/>
      <c r="C22" s="11">
        <f t="shared" si="3"/>
        <v>12</v>
      </c>
      <c r="D22" s="66" t="s">
        <v>119</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34"/>
      <c r="B23" s="87">
        <f>(COUNTIF(E21:T24,"cumple")+COUNTIF(E21:T24,"no cumple"))</f>
        <v>0</v>
      </c>
      <c r="C23" s="11">
        <f t="shared" si="3"/>
        <v>13</v>
      </c>
      <c r="D23" s="92" t="s">
        <v>120</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40.5" customHeight="1">
      <c r="A24" s="134"/>
      <c r="B24" s="14" t="e">
        <f>B21/B23</f>
        <v>#DIV/0!</v>
      </c>
      <c r="C24" s="11">
        <f t="shared" si="3"/>
        <v>14</v>
      </c>
      <c r="D24" s="66" t="s">
        <v>121</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134" t="s">
        <v>12</v>
      </c>
      <c r="B25" s="87">
        <f>COUNTIF(E25:T27,"cumple")</f>
        <v>0</v>
      </c>
      <c r="C25" s="11">
        <f t="shared" si="3"/>
        <v>15</v>
      </c>
      <c r="D25" s="66" t="s">
        <v>122</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34"/>
      <c r="B26" s="87">
        <f>(COUNTIF(E25:T27,"cumple")+COUNTIF(E25:T27,"no cumple"))</f>
        <v>0</v>
      </c>
      <c r="C26" s="11">
        <f t="shared" si="3"/>
        <v>16</v>
      </c>
      <c r="D26" s="66" t="s">
        <v>123</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34"/>
      <c r="B27" s="14" t="e">
        <f>B25/B26</f>
        <v>#DIV/0!</v>
      </c>
      <c r="C27" s="11">
        <f t="shared" si="3"/>
        <v>17</v>
      </c>
      <c r="D27" s="66" t="s">
        <v>124</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34" t="s">
        <v>13</v>
      </c>
      <c r="B28" s="134">
        <f>COUNTIF(E28:T39,"cumple")</f>
        <v>0</v>
      </c>
      <c r="C28" s="11">
        <f t="shared" si="3"/>
        <v>18</v>
      </c>
      <c r="D28" s="66" t="s">
        <v>125</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34"/>
      <c r="B29" s="134"/>
      <c r="C29" s="11">
        <f t="shared" si="3"/>
        <v>19</v>
      </c>
      <c r="D29" s="66" t="s">
        <v>126</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34"/>
      <c r="B30" s="134"/>
      <c r="C30" s="11">
        <f t="shared" si="3"/>
        <v>20</v>
      </c>
      <c r="D30" s="66" t="s">
        <v>139</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c r="B31" s="134"/>
      <c r="C31" s="11">
        <f t="shared" si="3"/>
        <v>21</v>
      </c>
      <c r="D31" s="66" t="s">
        <v>140</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134"/>
      <c r="C32" s="11">
        <f t="shared" si="3"/>
        <v>22</v>
      </c>
      <c r="D32" s="66" t="s">
        <v>141</v>
      </c>
      <c r="E32" s="34"/>
      <c r="F32" s="34"/>
      <c r="G32" s="34"/>
      <c r="H32" s="34"/>
      <c r="I32" s="34"/>
      <c r="J32" s="34"/>
      <c r="K32" s="34"/>
      <c r="L32" s="34"/>
      <c r="M32" s="34"/>
      <c r="N32" s="34"/>
      <c r="O32" s="34"/>
      <c r="P32" s="34"/>
      <c r="Q32" s="34"/>
      <c r="R32" s="34"/>
      <c r="S32" s="34"/>
      <c r="T32" s="34"/>
      <c r="U32" s="35">
        <f t="shared" si="0"/>
        <v>0</v>
      </c>
      <c r="V32" s="36">
        <f t="shared" si="1"/>
        <v>0</v>
      </c>
      <c r="W32" s="37" t="e">
        <f t="shared" si="2"/>
        <v>#DIV/0!</v>
      </c>
    </row>
    <row r="33" spans="1:23" ht="29.25" customHeight="1">
      <c r="A33" s="134"/>
      <c r="B33" s="134">
        <f>(COUNTIF(E28:T39,"cumple")+COUNTIF(E28:T39,"no cumple"))</f>
        <v>0</v>
      </c>
      <c r="C33" s="11">
        <f t="shared" si="3"/>
        <v>23</v>
      </c>
      <c r="D33" s="66" t="s">
        <v>142</v>
      </c>
      <c r="E33" s="34"/>
      <c r="F33" s="34"/>
      <c r="G33" s="34"/>
      <c r="H33" s="34"/>
      <c r="I33" s="34"/>
      <c r="J33" s="34"/>
      <c r="K33" s="34"/>
      <c r="L33" s="34"/>
      <c r="M33" s="34"/>
      <c r="N33" s="34"/>
      <c r="O33" s="34"/>
      <c r="P33" s="34"/>
      <c r="Q33" s="34"/>
      <c r="R33" s="34"/>
      <c r="S33" s="34"/>
      <c r="T33" s="34"/>
      <c r="U33" s="35">
        <f t="shared" si="0"/>
        <v>0</v>
      </c>
      <c r="V33" s="36">
        <f t="shared" si="1"/>
        <v>0</v>
      </c>
      <c r="W33" s="37" t="e">
        <f t="shared" si="2"/>
        <v>#DIV/0!</v>
      </c>
    </row>
    <row r="34" spans="1:23" ht="29.25" customHeight="1">
      <c r="A34" s="134"/>
      <c r="B34" s="134"/>
      <c r="C34" s="11">
        <f t="shared" si="3"/>
        <v>24</v>
      </c>
      <c r="D34" s="66" t="s">
        <v>143</v>
      </c>
      <c r="E34" s="34"/>
      <c r="F34" s="34"/>
      <c r="G34" s="34"/>
      <c r="H34" s="34"/>
      <c r="I34" s="34"/>
      <c r="J34" s="34"/>
      <c r="K34" s="34"/>
      <c r="L34" s="34"/>
      <c r="M34" s="34"/>
      <c r="N34" s="34"/>
      <c r="O34" s="34"/>
      <c r="P34" s="34"/>
      <c r="Q34" s="34"/>
      <c r="R34" s="34"/>
      <c r="S34" s="34"/>
      <c r="T34" s="34"/>
      <c r="U34" s="35">
        <f t="shared" si="0"/>
        <v>0</v>
      </c>
      <c r="V34" s="36">
        <f t="shared" si="1"/>
        <v>0</v>
      </c>
      <c r="W34" s="37" t="e">
        <f t="shared" si="2"/>
        <v>#DIV/0!</v>
      </c>
    </row>
    <row r="35" spans="1:23" ht="29.25" customHeight="1">
      <c r="A35" s="134"/>
      <c r="B35" s="134"/>
      <c r="C35" s="11">
        <f t="shared" si="3"/>
        <v>25</v>
      </c>
      <c r="D35" s="66" t="s">
        <v>144</v>
      </c>
      <c r="E35" s="34"/>
      <c r="F35" s="34"/>
      <c r="G35" s="34"/>
      <c r="H35" s="34"/>
      <c r="I35" s="34"/>
      <c r="J35" s="34"/>
      <c r="K35" s="34"/>
      <c r="L35" s="34"/>
      <c r="M35" s="34"/>
      <c r="N35" s="34"/>
      <c r="O35" s="34"/>
      <c r="P35" s="34"/>
      <c r="Q35" s="34"/>
      <c r="R35" s="34"/>
      <c r="S35" s="34"/>
      <c r="T35" s="34"/>
      <c r="U35" s="35">
        <f t="shared" si="0"/>
        <v>0</v>
      </c>
      <c r="V35" s="36">
        <f t="shared" si="1"/>
        <v>0</v>
      </c>
      <c r="W35" s="37" t="e">
        <f t="shared" si="2"/>
        <v>#DIV/0!</v>
      </c>
    </row>
    <row r="36" spans="1:23" ht="29.25" customHeight="1">
      <c r="A36" s="134"/>
      <c r="B36" s="134"/>
      <c r="C36" s="11">
        <f t="shared" si="3"/>
        <v>26</v>
      </c>
      <c r="D36" s="66" t="s">
        <v>128</v>
      </c>
      <c r="E36" s="34"/>
      <c r="F36" s="34"/>
      <c r="G36" s="34"/>
      <c r="H36" s="34"/>
      <c r="I36" s="34"/>
      <c r="J36" s="34"/>
      <c r="K36" s="34"/>
      <c r="L36" s="34"/>
      <c r="M36" s="34"/>
      <c r="N36" s="34"/>
      <c r="O36" s="34"/>
      <c r="P36" s="34"/>
      <c r="Q36" s="34"/>
      <c r="R36" s="34"/>
      <c r="S36" s="34"/>
      <c r="T36" s="34"/>
      <c r="U36" s="35">
        <f t="shared" si="0"/>
        <v>0</v>
      </c>
      <c r="V36" s="36">
        <f t="shared" si="1"/>
        <v>0</v>
      </c>
      <c r="W36" s="37" t="e">
        <f t="shared" si="2"/>
        <v>#DIV/0!</v>
      </c>
    </row>
    <row r="37" spans="1:23" ht="29.25" customHeight="1">
      <c r="A37" s="134"/>
      <c r="B37" s="134"/>
      <c r="C37" s="11">
        <f t="shared" si="3"/>
        <v>27</v>
      </c>
      <c r="D37" s="66" t="s">
        <v>145</v>
      </c>
      <c r="E37" s="34"/>
      <c r="F37" s="34"/>
      <c r="G37" s="34"/>
      <c r="H37" s="34"/>
      <c r="I37" s="34"/>
      <c r="J37" s="34"/>
      <c r="K37" s="34"/>
      <c r="L37" s="34"/>
      <c r="M37" s="34"/>
      <c r="N37" s="34"/>
      <c r="O37" s="34"/>
      <c r="P37" s="34"/>
      <c r="Q37" s="34"/>
      <c r="R37" s="34"/>
      <c r="S37" s="34"/>
      <c r="T37" s="34"/>
      <c r="U37" s="35">
        <f t="shared" si="0"/>
        <v>0</v>
      </c>
      <c r="V37" s="36">
        <f t="shared" si="1"/>
        <v>0</v>
      </c>
      <c r="W37" s="37" t="e">
        <f t="shared" si="2"/>
        <v>#DIV/0!</v>
      </c>
    </row>
    <row r="38" spans="1:23" ht="29.25" customHeight="1">
      <c r="A38" s="134"/>
      <c r="B38" s="134"/>
      <c r="C38" s="11">
        <f t="shared" si="3"/>
        <v>28</v>
      </c>
      <c r="D38" s="66" t="s">
        <v>146</v>
      </c>
      <c r="E38" s="34"/>
      <c r="F38" s="34"/>
      <c r="G38" s="34"/>
      <c r="H38" s="34"/>
      <c r="I38" s="34"/>
      <c r="J38" s="34"/>
      <c r="K38" s="34"/>
      <c r="L38" s="34"/>
      <c r="M38" s="34"/>
      <c r="N38" s="34"/>
      <c r="O38" s="34"/>
      <c r="P38" s="34"/>
      <c r="Q38" s="34"/>
      <c r="R38" s="34"/>
      <c r="S38" s="34"/>
      <c r="T38" s="34"/>
      <c r="U38" s="35">
        <f t="shared" si="0"/>
        <v>0</v>
      </c>
      <c r="V38" s="36">
        <f t="shared" si="1"/>
        <v>0</v>
      </c>
      <c r="W38" s="37" t="e">
        <f t="shared" si="2"/>
        <v>#DIV/0!</v>
      </c>
    </row>
    <row r="39" spans="1:23" ht="29.25" customHeight="1">
      <c r="A39" s="134"/>
      <c r="B39" s="14" t="e">
        <f>B28/B33</f>
        <v>#DIV/0!</v>
      </c>
      <c r="C39" s="11">
        <f t="shared" si="3"/>
        <v>29</v>
      </c>
      <c r="D39" s="66" t="s">
        <v>147</v>
      </c>
      <c r="E39" s="34"/>
      <c r="F39" s="34"/>
      <c r="G39" s="34"/>
      <c r="H39" s="34"/>
      <c r="I39" s="34"/>
      <c r="J39" s="34"/>
      <c r="K39" s="34"/>
      <c r="L39" s="34"/>
      <c r="M39" s="34"/>
      <c r="N39" s="34"/>
      <c r="O39" s="34"/>
      <c r="P39" s="34"/>
      <c r="Q39" s="34"/>
      <c r="R39" s="34"/>
      <c r="S39" s="34"/>
      <c r="T39" s="34"/>
      <c r="U39" s="35">
        <f t="shared" si="0"/>
        <v>0</v>
      </c>
      <c r="V39" s="36">
        <f t="shared" si="1"/>
        <v>0</v>
      </c>
      <c r="W39" s="37" t="e">
        <f t="shared" si="2"/>
        <v>#DIV/0!</v>
      </c>
    </row>
    <row r="40" spans="1:23">
      <c r="D40" s="42" t="s">
        <v>2</v>
      </c>
      <c r="E40" s="52">
        <f t="shared" ref="E40:T40" si="5">COUNTIF(E11:E39,"cumple")</f>
        <v>0</v>
      </c>
      <c r="F40" s="52">
        <f t="shared" si="5"/>
        <v>0</v>
      </c>
      <c r="G40" s="52">
        <f t="shared" si="5"/>
        <v>0</v>
      </c>
      <c r="H40" s="52">
        <f t="shared" si="5"/>
        <v>0</v>
      </c>
      <c r="I40" s="52">
        <f t="shared" si="5"/>
        <v>0</v>
      </c>
      <c r="J40" s="52">
        <f t="shared" si="5"/>
        <v>0</v>
      </c>
      <c r="K40" s="52">
        <f t="shared" si="5"/>
        <v>0</v>
      </c>
      <c r="L40" s="52">
        <f t="shared" si="5"/>
        <v>0</v>
      </c>
      <c r="M40" s="52">
        <f t="shared" si="5"/>
        <v>0</v>
      </c>
      <c r="N40" s="52">
        <f t="shared" si="5"/>
        <v>0</v>
      </c>
      <c r="O40" s="52">
        <f t="shared" si="5"/>
        <v>0</v>
      </c>
      <c r="P40" s="52">
        <f t="shared" si="5"/>
        <v>0</v>
      </c>
      <c r="Q40" s="52">
        <f t="shared" si="5"/>
        <v>0</v>
      </c>
      <c r="R40" s="52">
        <f t="shared" si="5"/>
        <v>0</v>
      </c>
      <c r="S40" s="52">
        <f t="shared" si="5"/>
        <v>0</v>
      </c>
      <c r="T40" s="52">
        <f t="shared" si="5"/>
        <v>0</v>
      </c>
      <c r="U40" s="18">
        <f>SUM(E40:T40)</f>
        <v>0</v>
      </c>
      <c r="V40" s="146"/>
      <c r="W40" s="146"/>
    </row>
    <row r="41" spans="1:23">
      <c r="D41" s="42" t="s">
        <v>14</v>
      </c>
      <c r="E41" s="53">
        <f t="shared" ref="E41:T41" si="6">COUNTIF(E11:E39,"cumple")+COUNTIF(E11:E39,"no cumple")</f>
        <v>0</v>
      </c>
      <c r="F41" s="53">
        <f t="shared" si="6"/>
        <v>0</v>
      </c>
      <c r="G41" s="53">
        <f t="shared" si="6"/>
        <v>0</v>
      </c>
      <c r="H41" s="53">
        <f t="shared" si="6"/>
        <v>0</v>
      </c>
      <c r="I41" s="53">
        <f t="shared" si="6"/>
        <v>0</v>
      </c>
      <c r="J41" s="53">
        <f t="shared" si="6"/>
        <v>0</v>
      </c>
      <c r="K41" s="53">
        <f t="shared" si="6"/>
        <v>0</v>
      </c>
      <c r="L41" s="53">
        <f t="shared" si="6"/>
        <v>0</v>
      </c>
      <c r="M41" s="53">
        <f t="shared" si="6"/>
        <v>0</v>
      </c>
      <c r="N41" s="53">
        <f t="shared" si="6"/>
        <v>0</v>
      </c>
      <c r="O41" s="53">
        <f t="shared" si="6"/>
        <v>0</v>
      </c>
      <c r="P41" s="53">
        <f t="shared" si="6"/>
        <v>0</v>
      </c>
      <c r="Q41" s="53">
        <f t="shared" si="6"/>
        <v>0</v>
      </c>
      <c r="R41" s="53">
        <f t="shared" si="6"/>
        <v>0</v>
      </c>
      <c r="S41" s="53">
        <f t="shared" si="6"/>
        <v>0</v>
      </c>
      <c r="T41" s="53">
        <f t="shared" si="6"/>
        <v>0</v>
      </c>
      <c r="U41" s="19">
        <f>SUM(E41:T41)</f>
        <v>0</v>
      </c>
      <c r="V41" s="144"/>
      <c r="W41" s="144"/>
    </row>
    <row r="42" spans="1:23">
      <c r="D42" s="43" t="s">
        <v>15</v>
      </c>
      <c r="E42" s="54" t="e">
        <f>E40/E41</f>
        <v>#DIV/0!</v>
      </c>
      <c r="F42" s="54" t="e">
        <f t="shared" ref="F42:T42" si="7">F40/F41</f>
        <v>#DIV/0!</v>
      </c>
      <c r="G42" s="54" t="e">
        <f t="shared" si="7"/>
        <v>#DIV/0!</v>
      </c>
      <c r="H42" s="54" t="e">
        <f t="shared" si="7"/>
        <v>#DIV/0!</v>
      </c>
      <c r="I42" s="54" t="e">
        <f t="shared" si="7"/>
        <v>#DIV/0!</v>
      </c>
      <c r="J42" s="54" t="e">
        <f t="shared" si="7"/>
        <v>#DIV/0!</v>
      </c>
      <c r="K42" s="54" t="e">
        <f t="shared" si="7"/>
        <v>#DIV/0!</v>
      </c>
      <c r="L42" s="54" t="e">
        <f t="shared" si="7"/>
        <v>#DIV/0!</v>
      </c>
      <c r="M42" s="54" t="e">
        <f t="shared" si="7"/>
        <v>#DIV/0!</v>
      </c>
      <c r="N42" s="54" t="e">
        <f t="shared" si="7"/>
        <v>#DIV/0!</v>
      </c>
      <c r="O42" s="54" t="e">
        <f t="shared" si="7"/>
        <v>#DIV/0!</v>
      </c>
      <c r="P42" s="54" t="e">
        <f t="shared" si="7"/>
        <v>#DIV/0!</v>
      </c>
      <c r="Q42" s="54" t="e">
        <f t="shared" si="7"/>
        <v>#DIV/0!</v>
      </c>
      <c r="R42" s="54" t="e">
        <f t="shared" si="7"/>
        <v>#DIV/0!</v>
      </c>
      <c r="S42" s="54" t="e">
        <f t="shared" si="7"/>
        <v>#DIV/0!</v>
      </c>
      <c r="T42" s="54" t="e">
        <f t="shared" si="7"/>
        <v>#DIV/0!</v>
      </c>
      <c r="U42" s="20" t="e">
        <f>U40/U41</f>
        <v>#DIV/0!</v>
      </c>
      <c r="V42" s="144"/>
      <c r="W42" s="144"/>
    </row>
    <row r="43" spans="1:23">
      <c r="V43" s="144"/>
      <c r="W43" s="144"/>
    </row>
    <row r="44" spans="1:23">
      <c r="I44" s="23"/>
      <c r="J44" s="23"/>
      <c r="K44" s="23"/>
      <c r="L44" s="23"/>
      <c r="M44" s="23"/>
      <c r="N44" s="23"/>
      <c r="O44" s="23"/>
      <c r="P44" s="23"/>
      <c r="Q44" s="23"/>
      <c r="R44" s="23"/>
      <c r="S44" s="23"/>
      <c r="T44" s="23"/>
      <c r="U44" s="144"/>
      <c r="V44" s="144"/>
      <c r="W44" s="144"/>
    </row>
    <row r="45" spans="1:23">
      <c r="D45" s="40" t="s">
        <v>20</v>
      </c>
      <c r="E45" s="55"/>
      <c r="F45" s="55"/>
      <c r="G45" s="55"/>
      <c r="H45" s="55"/>
      <c r="I45" s="55"/>
      <c r="J45" s="56"/>
      <c r="K45" s="57"/>
      <c r="L45" s="55"/>
      <c r="M45" s="57"/>
      <c r="N45" s="57"/>
      <c r="O45" s="57"/>
      <c r="P45" s="57"/>
      <c r="Q45" s="57"/>
      <c r="R45" s="57"/>
      <c r="S45" s="57"/>
      <c r="T45" s="57"/>
      <c r="U45" s="144"/>
      <c r="V45" s="144"/>
      <c r="W45" s="144"/>
    </row>
    <row r="46" spans="1:23">
      <c r="D46" s="41" t="s">
        <v>21</v>
      </c>
      <c r="E46" s="58">
        <f t="shared" ref="E46:T46" si="8">E9</f>
        <v>0</v>
      </c>
      <c r="F46" s="58">
        <f t="shared" si="8"/>
        <v>0</v>
      </c>
      <c r="G46" s="58">
        <f t="shared" si="8"/>
        <v>0</v>
      </c>
      <c r="H46" s="58">
        <f t="shared" si="8"/>
        <v>0</v>
      </c>
      <c r="I46" s="58">
        <f t="shared" si="8"/>
        <v>0</v>
      </c>
      <c r="J46" s="58">
        <f t="shared" si="8"/>
        <v>0</v>
      </c>
      <c r="K46" s="58">
        <f t="shared" si="8"/>
        <v>0</v>
      </c>
      <c r="L46" s="58">
        <f t="shared" si="8"/>
        <v>0</v>
      </c>
      <c r="M46" s="58">
        <f t="shared" si="8"/>
        <v>0</v>
      </c>
      <c r="N46" s="58">
        <f t="shared" si="8"/>
        <v>0</v>
      </c>
      <c r="O46" s="58">
        <f t="shared" si="8"/>
        <v>0</v>
      </c>
      <c r="P46" s="58">
        <f t="shared" si="8"/>
        <v>0</v>
      </c>
      <c r="Q46" s="58">
        <f t="shared" si="8"/>
        <v>0</v>
      </c>
      <c r="R46" s="58">
        <f t="shared" si="8"/>
        <v>0</v>
      </c>
      <c r="S46" s="58">
        <f t="shared" si="8"/>
        <v>0</v>
      </c>
      <c r="T46" s="58">
        <f t="shared" si="8"/>
        <v>0</v>
      </c>
      <c r="U46" s="144"/>
      <c r="V46" s="144"/>
      <c r="W46" s="144"/>
    </row>
    <row r="47" spans="1:23">
      <c r="D47" s="41" t="s">
        <v>22</v>
      </c>
      <c r="E47" s="59" t="e">
        <f t="shared" ref="E47:S47" si="9">E42</f>
        <v>#DIV/0!</v>
      </c>
      <c r="F47" s="59" t="e">
        <f t="shared" si="9"/>
        <v>#DIV/0!</v>
      </c>
      <c r="G47" s="59" t="e">
        <f t="shared" si="9"/>
        <v>#DIV/0!</v>
      </c>
      <c r="H47" s="59" t="e">
        <f t="shared" si="9"/>
        <v>#DIV/0!</v>
      </c>
      <c r="I47" s="59" t="e">
        <f t="shared" si="9"/>
        <v>#DIV/0!</v>
      </c>
      <c r="J47" s="59" t="e">
        <f t="shared" si="9"/>
        <v>#DIV/0!</v>
      </c>
      <c r="K47" s="59" t="e">
        <f t="shared" si="9"/>
        <v>#DIV/0!</v>
      </c>
      <c r="L47" s="59" t="e">
        <f t="shared" si="9"/>
        <v>#DIV/0!</v>
      </c>
      <c r="M47" s="59" t="e">
        <f t="shared" si="9"/>
        <v>#DIV/0!</v>
      </c>
      <c r="N47" s="59" t="e">
        <f t="shared" si="9"/>
        <v>#DIV/0!</v>
      </c>
      <c r="O47" s="59" t="e">
        <f t="shared" si="9"/>
        <v>#DIV/0!</v>
      </c>
      <c r="P47" s="59" t="e">
        <f t="shared" si="9"/>
        <v>#DIV/0!</v>
      </c>
      <c r="Q47" s="59" t="e">
        <f t="shared" si="9"/>
        <v>#DIV/0!</v>
      </c>
      <c r="R47" s="59" t="e">
        <f t="shared" si="9"/>
        <v>#DIV/0!</v>
      </c>
      <c r="S47" s="59" t="e">
        <f t="shared" si="9"/>
        <v>#DIV/0!</v>
      </c>
      <c r="T47" s="59" t="e">
        <f>T42</f>
        <v>#DIV/0!</v>
      </c>
      <c r="U47" s="144"/>
      <c r="V47" s="144"/>
      <c r="W47" s="144"/>
    </row>
    <row r="48" spans="1:23">
      <c r="U48" s="144"/>
      <c r="V48" s="144"/>
      <c r="W48" s="144"/>
    </row>
    <row r="49" spans="1:24">
      <c r="U49" s="144"/>
      <c r="V49" s="144"/>
      <c r="W49" s="144"/>
    </row>
    <row r="50" spans="1:24" ht="13.5" thickBot="1">
      <c r="A50" s="24"/>
      <c r="B50" s="24"/>
      <c r="C50" s="24"/>
      <c r="D50" s="25"/>
      <c r="E50" s="26"/>
      <c r="F50" s="26"/>
      <c r="G50" s="26"/>
      <c r="H50" s="26"/>
      <c r="I50" s="26"/>
      <c r="J50" s="26"/>
      <c r="K50" s="26"/>
      <c r="L50" s="26"/>
      <c r="M50" s="26"/>
      <c r="N50" s="26"/>
      <c r="O50" s="26"/>
      <c r="P50" s="26"/>
      <c r="Q50" s="26"/>
      <c r="R50" s="26"/>
      <c r="S50" s="26"/>
      <c r="T50" s="26"/>
      <c r="U50" s="144"/>
      <c r="V50" s="144"/>
      <c r="W50" s="144"/>
    </row>
    <row r="51" spans="1:24" ht="36.75" thickBot="1">
      <c r="D51" s="27" t="str">
        <f>A11</f>
        <v xml:space="preserve">Anamnesis </v>
      </c>
      <c r="E51" s="44" t="e">
        <f>B15</f>
        <v>#DIV/0!</v>
      </c>
      <c r="F51" s="28"/>
      <c r="U51" s="144"/>
      <c r="V51" s="144"/>
      <c r="W51" s="144"/>
    </row>
    <row r="52" spans="1:24" ht="36.75" thickBot="1">
      <c r="D52" s="29" t="str">
        <f>A16</f>
        <v xml:space="preserve">Examen físico </v>
      </c>
      <c r="E52" s="45" t="e">
        <f>B19</f>
        <v>#DIV/0!</v>
      </c>
      <c r="F52" s="28"/>
      <c r="U52" s="144"/>
      <c r="V52" s="144"/>
      <c r="W52" s="144"/>
    </row>
    <row r="53" spans="1:24" ht="36.75" thickBot="1">
      <c r="D53" s="29" t="str">
        <f>A20</f>
        <v xml:space="preserve">Diagnostico </v>
      </c>
      <c r="E53" s="46" t="e">
        <f>B20</f>
        <v>#DIV/0!</v>
      </c>
      <c r="F53" s="28"/>
      <c r="U53" s="144"/>
      <c r="V53" s="144"/>
      <c r="W53" s="144"/>
    </row>
    <row r="54" spans="1:24" s="22" customFormat="1" ht="36.75" thickBot="1">
      <c r="A54" s="17"/>
      <c r="B54" s="17"/>
      <c r="C54" s="17"/>
      <c r="D54" s="29" t="str">
        <f>A21</f>
        <v xml:space="preserve">Plan Terapéutico </v>
      </c>
      <c r="E54" s="45" t="e">
        <f>B24</f>
        <v>#DIV/0!</v>
      </c>
      <c r="F54" s="28"/>
      <c r="U54" s="144"/>
      <c r="V54" s="144"/>
      <c r="W54" s="144"/>
      <c r="X54" s="1"/>
    </row>
    <row r="55" spans="1:24" s="22" customFormat="1" ht="36.75" thickBot="1">
      <c r="A55" s="17"/>
      <c r="B55" s="17"/>
      <c r="C55" s="17"/>
      <c r="D55" s="29" t="str">
        <f>A25</f>
        <v xml:space="preserve">Integralidad y secuencia </v>
      </c>
      <c r="E55" s="45" t="e">
        <f>B27</f>
        <v>#DIV/0!</v>
      </c>
      <c r="F55" s="28"/>
      <c r="U55" s="144"/>
      <c r="V55" s="144"/>
      <c r="W55" s="144"/>
      <c r="X55" s="1"/>
    </row>
    <row r="56" spans="1:24" s="22" customFormat="1" ht="36.75" thickBot="1">
      <c r="A56" s="17"/>
      <c r="B56" s="17"/>
      <c r="C56" s="17"/>
      <c r="D56" s="30" t="str">
        <f>A28</f>
        <v xml:space="preserve">Adherencia a la GPC (Guías de prácticas clínicas), protocolos o procedimientos </v>
      </c>
      <c r="E56" s="47" t="e">
        <f>B39</f>
        <v>#DIV/0!</v>
      </c>
      <c r="F56" s="28"/>
      <c r="U56" s="144"/>
      <c r="V56" s="144"/>
      <c r="W56" s="144"/>
      <c r="X56" s="1"/>
    </row>
    <row r="57" spans="1:24" s="22" customFormat="1" ht="36.75" thickBot="1">
      <c r="A57" s="17"/>
      <c r="B57" s="17"/>
      <c r="C57" s="17"/>
      <c r="D57" s="21"/>
      <c r="F57" s="31"/>
      <c r="U57" s="144"/>
      <c r="V57" s="144"/>
      <c r="W57" s="144"/>
      <c r="X57" s="1"/>
    </row>
    <row r="58" spans="1:24">
      <c r="U58" s="144"/>
      <c r="V58" s="144"/>
      <c r="W58" s="144"/>
    </row>
    <row r="59" spans="1:24" s="22" customFormat="1" ht="13.5" thickBot="1">
      <c r="A59" s="17"/>
      <c r="B59" s="17"/>
      <c r="C59" s="17"/>
      <c r="D59" s="21"/>
      <c r="U59" s="144"/>
      <c r="V59" s="144"/>
      <c r="W59" s="144"/>
      <c r="X59" s="1"/>
    </row>
    <row r="60" spans="1:24" s="22" customFormat="1" ht="13.5" thickBot="1">
      <c r="A60" s="17"/>
      <c r="B60" s="135" t="str">
        <f>A11</f>
        <v xml:space="preserve">Anamnesis </v>
      </c>
      <c r="C60" s="72">
        <v>1</v>
      </c>
      <c r="D60" s="73" t="str">
        <f>D11</f>
        <v>Describe claramente el motivo de consulta</v>
      </c>
      <c r="E60" s="74" t="e">
        <f>W11</f>
        <v>#DIV/0!</v>
      </c>
      <c r="U60" s="144"/>
      <c r="V60" s="144"/>
      <c r="W60" s="144"/>
      <c r="X60" s="1"/>
    </row>
    <row r="61" spans="1:24" s="22" customFormat="1" ht="13.5" thickBot="1">
      <c r="A61" s="17"/>
      <c r="B61" s="136"/>
      <c r="C61" s="70">
        <v>2</v>
      </c>
      <c r="D61" s="73" t="str">
        <f t="shared" ref="D61:D88" si="10">D12</f>
        <v>Describe claramente la enfermedad actual</v>
      </c>
      <c r="E61" s="75" t="e">
        <f t="shared" ref="E61:E87" si="11">W12</f>
        <v>#DIV/0!</v>
      </c>
      <c r="U61" s="144"/>
      <c r="V61" s="144"/>
      <c r="W61" s="144"/>
      <c r="X61" s="1"/>
    </row>
    <row r="62" spans="1:24" s="22" customFormat="1" ht="13.5" thickBot="1">
      <c r="A62" s="17"/>
      <c r="B62" s="136"/>
      <c r="C62" s="70">
        <v>3</v>
      </c>
      <c r="D62" s="73" t="str">
        <f t="shared" si="10"/>
        <v>Registro de antecedentes personales</v>
      </c>
      <c r="E62" s="75" t="e">
        <f>W13</f>
        <v>#DIV/0!</v>
      </c>
      <c r="U62" s="144"/>
      <c r="V62" s="144"/>
      <c r="W62" s="144"/>
      <c r="X62" s="1"/>
    </row>
    <row r="63" spans="1:24" s="22" customFormat="1" ht="13.5" thickBot="1">
      <c r="A63" s="17"/>
      <c r="B63" s="136"/>
      <c r="C63" s="70">
        <v>4</v>
      </c>
      <c r="D63" s="73" t="str">
        <f t="shared" si="10"/>
        <v>Registro de antecedentes familiares</v>
      </c>
      <c r="E63" s="75" t="e">
        <f t="shared" si="11"/>
        <v>#DIV/0!</v>
      </c>
      <c r="U63" s="144"/>
      <c r="V63" s="144"/>
      <c r="W63" s="144"/>
      <c r="X63" s="1"/>
    </row>
    <row r="64" spans="1:24" s="22" customFormat="1" ht="13.5" thickBot="1">
      <c r="A64" s="17"/>
      <c r="B64" s="137"/>
      <c r="C64" s="76">
        <v>5</v>
      </c>
      <c r="D64" s="73" t="str">
        <f t="shared" si="10"/>
        <v>Registro de Revisión por sistemas</v>
      </c>
      <c r="E64" s="78" t="e">
        <f t="shared" si="11"/>
        <v>#DIV/0!</v>
      </c>
      <c r="U64" s="144"/>
      <c r="V64" s="144"/>
      <c r="W64" s="144"/>
      <c r="X64" s="1"/>
    </row>
    <row r="65" spans="1:24" s="22" customFormat="1" ht="26.25" thickBot="1">
      <c r="A65" s="17"/>
      <c r="B65" s="128" t="str">
        <f>A16</f>
        <v xml:space="preserve">Examen físico </v>
      </c>
      <c r="C65" s="72">
        <v>6</v>
      </c>
      <c r="D65" s="73" t="str">
        <f t="shared" si="10"/>
        <v>Registro completo de los signos vitales incluye: frecuencia cardiaca, frecuencia respiratoria, tensión arterial, temperatura, en los casos que lo ameriten SO2 y otros de importancia</v>
      </c>
      <c r="E65" s="74" t="e">
        <f t="shared" si="11"/>
        <v>#DIV/0!</v>
      </c>
      <c r="U65" s="144"/>
      <c r="V65" s="144"/>
      <c r="W65" s="144"/>
      <c r="X65" s="1"/>
    </row>
    <row r="66" spans="1:24" s="22" customFormat="1" ht="26.25" thickBot="1">
      <c r="A66" s="17"/>
      <c r="B66" s="129"/>
      <c r="C66" s="70">
        <v>7</v>
      </c>
      <c r="D66" s="73" t="str">
        <f t="shared" si="10"/>
        <v>Registro de Peso y talla, en los casos que lo ameriten IMC (índice de masa corporal) , SCT (superficie corporal Total) y otros relacionados con el estado nutricional</v>
      </c>
      <c r="E66" s="75" t="e">
        <f t="shared" si="11"/>
        <v>#DIV/0!</v>
      </c>
      <c r="U66" s="144"/>
      <c r="V66" s="144"/>
      <c r="W66" s="144"/>
      <c r="X66" s="1"/>
    </row>
    <row r="67" spans="1:24" s="22" customFormat="1" ht="13.5" thickBot="1">
      <c r="A67" s="17"/>
      <c r="B67" s="129"/>
      <c r="C67" s="70">
        <v>8</v>
      </c>
      <c r="D67" s="73" t="str">
        <f t="shared" si="10"/>
        <v>Registro del estadío de Tanner.</v>
      </c>
      <c r="E67" s="75" t="e">
        <f t="shared" si="11"/>
        <v>#DIV/0!</v>
      </c>
      <c r="U67" s="144"/>
      <c r="V67" s="144"/>
      <c r="W67" s="144"/>
      <c r="X67" s="1"/>
    </row>
    <row r="68" spans="1:24" s="22" customFormat="1" ht="13.5" thickBot="1">
      <c r="A68" s="17"/>
      <c r="B68" s="130"/>
      <c r="C68" s="76">
        <v>9</v>
      </c>
      <c r="D68" s="73" t="str">
        <f t="shared" si="10"/>
        <v>Registro del examen físico por sistemas, describiendo claramente las alteraciones</v>
      </c>
      <c r="E68" s="78" t="e">
        <f t="shared" si="11"/>
        <v>#DIV/0!</v>
      </c>
      <c r="U68" s="144"/>
      <c r="V68" s="144"/>
      <c r="W68" s="144"/>
      <c r="X68" s="1"/>
    </row>
    <row r="69" spans="1:24" s="22" customFormat="1" ht="13.5" thickBot="1">
      <c r="A69" s="17"/>
      <c r="B69" s="90" t="str">
        <f>A20</f>
        <v xml:space="preserve">Diagnostico </v>
      </c>
      <c r="C69" s="80">
        <v>10</v>
      </c>
      <c r="D69" s="73" t="str">
        <f t="shared" si="10"/>
        <v>Codificación adecuada de los diagnósticos confirmados y presuntivos</v>
      </c>
      <c r="E69" s="91" t="e">
        <f t="shared" si="11"/>
        <v>#DIV/0!</v>
      </c>
      <c r="U69" s="144"/>
      <c r="V69" s="144"/>
      <c r="W69" s="144"/>
      <c r="X69" s="1"/>
    </row>
    <row r="70" spans="1:24" s="22" customFormat="1" ht="39" thickBot="1">
      <c r="A70" s="17"/>
      <c r="B70" s="131" t="str">
        <f>A21</f>
        <v xml:space="preserve">Plan Terapéutico </v>
      </c>
      <c r="C70" s="72">
        <v>11</v>
      </c>
      <c r="D70" s="73" t="str">
        <f t="shared" si="10"/>
        <v>Registro de la prescripción de  los medicamentos, incluye: Nombre del medicamento expresado en la denominación común internacional, concentración y forma farmacéutica, vía de administración, dosis y frecuencia de administración, duración del tratamiento)</v>
      </c>
      <c r="E70" s="74" t="e">
        <f t="shared" si="11"/>
        <v>#DIV/0!</v>
      </c>
      <c r="G70" s="33"/>
      <c r="U70" s="144"/>
      <c r="V70" s="144"/>
      <c r="W70" s="144"/>
      <c r="X70" s="1"/>
    </row>
    <row r="71" spans="1:24" s="22" customFormat="1" ht="13.5" thickBot="1">
      <c r="A71" s="17"/>
      <c r="B71" s="132"/>
      <c r="C71" s="70">
        <v>12</v>
      </c>
      <c r="D71" s="73" t="str">
        <f t="shared" si="10"/>
        <v>Registro de ayudas diagnosticas (laboratorios, imágenes diagnosticas, entre otras)</v>
      </c>
      <c r="E71" s="75" t="e">
        <f t="shared" si="11"/>
        <v>#DIV/0!</v>
      </c>
      <c r="G71" s="33"/>
      <c r="U71" s="144"/>
      <c r="V71" s="144"/>
      <c r="W71" s="144"/>
      <c r="X71" s="1"/>
    </row>
    <row r="72" spans="1:24" s="22" customFormat="1" ht="13.5" thickBot="1">
      <c r="A72" s="17"/>
      <c r="B72" s="132"/>
      <c r="C72" s="70">
        <v>13</v>
      </c>
      <c r="D72" s="73" t="str">
        <f t="shared" si="10"/>
        <v>Registro de otros planes terapéuticos</v>
      </c>
      <c r="E72" s="75" t="e">
        <f t="shared" si="11"/>
        <v>#DIV/0!</v>
      </c>
      <c r="G72" s="86"/>
      <c r="U72" s="144"/>
      <c r="V72" s="144"/>
      <c r="W72" s="144"/>
      <c r="X72" s="1"/>
    </row>
    <row r="73" spans="1:24" s="22" customFormat="1" ht="13.5" thickBot="1">
      <c r="A73" s="17"/>
      <c r="B73" s="133"/>
      <c r="C73" s="76">
        <v>14</v>
      </c>
      <c r="D73" s="73" t="str">
        <f t="shared" si="10"/>
        <v>Registro de recomendaciones, incluye signos y síntomas de alarma</v>
      </c>
      <c r="E73" s="78" t="e">
        <f t="shared" si="11"/>
        <v>#DIV/0!</v>
      </c>
      <c r="G73" s="150"/>
      <c r="U73" s="144"/>
      <c r="V73" s="144"/>
      <c r="W73" s="144"/>
      <c r="X73" s="1"/>
    </row>
    <row r="74" spans="1:24" s="22" customFormat="1" ht="26.25" thickBot="1">
      <c r="A74" s="17"/>
      <c r="B74" s="131" t="str">
        <f>A25</f>
        <v xml:space="preserve">Integralidad y secuencia </v>
      </c>
      <c r="C74" s="72">
        <v>15</v>
      </c>
      <c r="D74" s="73" t="str">
        <f t="shared" si="10"/>
        <v>Se evidencia una correlación entre la anamnesis (motivo de consulta, enfermedad actual, antecedentes y revisión por sistemas) y el examen físico</v>
      </c>
      <c r="E74" s="74" t="e">
        <f t="shared" si="11"/>
        <v>#DIV/0!</v>
      </c>
      <c r="G74" s="150"/>
      <c r="U74" s="144"/>
      <c r="V74" s="144"/>
      <c r="W74" s="144"/>
      <c r="X74" s="1"/>
    </row>
    <row r="75" spans="1:24" s="22" customFormat="1" ht="26.25" thickBot="1">
      <c r="A75" s="17"/>
      <c r="B75" s="132"/>
      <c r="C75" s="70">
        <v>16</v>
      </c>
      <c r="D75" s="73" t="str">
        <f t="shared" si="10"/>
        <v>El diagnóstico registrado se relaciona con el motivo de consulta, enfermedad actual y/o hallazgos al examen físico</v>
      </c>
      <c r="E75" s="75" t="e">
        <f t="shared" si="11"/>
        <v>#DIV/0!</v>
      </c>
      <c r="G75" s="150"/>
      <c r="U75" s="144"/>
      <c r="V75" s="144"/>
      <c r="W75" s="144"/>
      <c r="X75" s="1"/>
    </row>
    <row r="76" spans="1:24" s="22" customFormat="1" ht="12.75" customHeight="1" thickBot="1">
      <c r="A76" s="17"/>
      <c r="B76" s="133"/>
      <c r="C76" s="76">
        <v>17</v>
      </c>
      <c r="D76" s="73" t="str">
        <f t="shared" si="10"/>
        <v>El plan terapéutico se correlaciona con los diagnósticos registrados</v>
      </c>
      <c r="E76" s="78" t="e">
        <f t="shared" si="11"/>
        <v>#DIV/0!</v>
      </c>
      <c r="G76" s="150"/>
      <c r="U76" s="144"/>
      <c r="V76" s="144"/>
      <c r="W76" s="144"/>
      <c r="X76" s="1"/>
    </row>
    <row r="77" spans="1:24" s="22" customFormat="1" ht="13.5" thickBot="1">
      <c r="A77" s="17"/>
      <c r="B77" s="131" t="str">
        <f>A28</f>
        <v xml:space="preserve">Adherencia a la GPC (Guías de prácticas clínicas), protocolos o procedimientos </v>
      </c>
      <c r="C77" s="72">
        <v>18</v>
      </c>
      <c r="D77" s="73" t="str">
        <f t="shared" si="10"/>
        <v>La descripción de la anamnesis y el registro del examen físico son acordes al flujograma de atención</v>
      </c>
      <c r="E77" s="74" t="e">
        <f t="shared" si="11"/>
        <v>#DIV/0!</v>
      </c>
      <c r="G77" s="151"/>
      <c r="U77" s="144"/>
      <c r="V77" s="144"/>
      <c r="W77" s="144"/>
      <c r="X77" s="1"/>
    </row>
    <row r="78" spans="1:24" s="22" customFormat="1" ht="26.25" thickBot="1">
      <c r="A78" s="17"/>
      <c r="B78" s="132"/>
      <c r="C78" s="70">
        <v>19</v>
      </c>
      <c r="D78" s="73" t="str">
        <f t="shared" si="10"/>
        <v>La codificación CIE-10 de los diagnósticos esta conforme con la GPC (guía de practica clínica), protocolo o procedimiento</v>
      </c>
      <c r="E78" s="75" t="e">
        <f t="shared" si="11"/>
        <v>#DIV/0!</v>
      </c>
      <c r="G78" s="151"/>
      <c r="U78" s="144"/>
      <c r="V78" s="144"/>
      <c r="W78" s="144"/>
      <c r="X78" s="1"/>
    </row>
    <row r="79" spans="1:24" s="22" customFormat="1" ht="13.5" thickBot="1">
      <c r="A79" s="17"/>
      <c r="B79" s="132"/>
      <c r="C79" s="70">
        <v>20</v>
      </c>
      <c r="D79" s="73" t="str">
        <f t="shared" si="10"/>
        <v>Registro antecedentes del entorno familiar</v>
      </c>
      <c r="E79" s="75" t="e">
        <f t="shared" si="11"/>
        <v>#DIV/0!</v>
      </c>
      <c r="G79" s="151"/>
      <c r="U79" s="144"/>
      <c r="V79" s="144"/>
      <c r="W79" s="144"/>
      <c r="X79" s="1"/>
    </row>
    <row r="80" spans="1:24" s="22" customFormat="1" ht="25.5" customHeight="1" thickBot="1">
      <c r="A80" s="17"/>
      <c r="B80" s="132"/>
      <c r="C80" s="70">
        <v>21</v>
      </c>
      <c r="D80" s="73" t="str">
        <f t="shared" si="10"/>
        <v>Registro de situación Personal: Proyecto de vida, estado de ánimo, uso de tiempo libre, escolaridad, rendimiento académico, antecedente laboral, esquema de vacunación.</v>
      </c>
      <c r="E80" s="75" t="e">
        <f t="shared" si="11"/>
        <v>#DIV/0!</v>
      </c>
      <c r="G80" s="151"/>
      <c r="U80" s="144"/>
      <c r="V80" s="144"/>
      <c r="W80" s="144"/>
      <c r="X80" s="1"/>
    </row>
    <row r="81" spans="1:24" s="22" customFormat="1" ht="13.5" thickBot="1">
      <c r="A81" s="17"/>
      <c r="B81" s="132"/>
      <c r="C81" s="70">
        <v>22</v>
      </c>
      <c r="D81" s="73" t="str">
        <f t="shared" si="10"/>
        <v>Registro de relaciones interpersonales: Padres, profesores, hermanos y amigos</v>
      </c>
      <c r="E81" s="75" t="e">
        <f t="shared" si="11"/>
        <v>#DIV/0!</v>
      </c>
      <c r="G81" s="151"/>
      <c r="U81" s="144"/>
      <c r="V81" s="144"/>
      <c r="W81" s="144"/>
      <c r="X81" s="1"/>
    </row>
    <row r="82" spans="1:24" s="22" customFormat="1" ht="13.5" thickBot="1">
      <c r="A82" s="17"/>
      <c r="B82" s="132"/>
      <c r="C82" s="70">
        <v>23</v>
      </c>
      <c r="D82" s="73" t="str">
        <f t="shared" si="10"/>
        <v>Registro de actividad física , imagen corporal y nutrición.</v>
      </c>
      <c r="E82" s="75" t="e">
        <f t="shared" si="11"/>
        <v>#DIV/0!</v>
      </c>
      <c r="G82" s="151"/>
      <c r="U82" s="144"/>
      <c r="V82" s="144"/>
      <c r="W82" s="144"/>
      <c r="X82" s="1"/>
    </row>
    <row r="83" spans="1:24" s="22" customFormat="1" ht="13.5" thickBot="1">
      <c r="A83" s="17"/>
      <c r="B83" s="132"/>
      <c r="C83" s="70">
        <v>24</v>
      </c>
      <c r="D83" s="73" t="str">
        <f t="shared" si="10"/>
        <v>Registro de consumo de alcohol, sustancias psicoactivas, uso de armas</v>
      </c>
      <c r="E83" s="75" t="e">
        <f t="shared" si="11"/>
        <v>#DIV/0!</v>
      </c>
      <c r="G83" s="151"/>
      <c r="U83" s="144"/>
      <c r="V83" s="144"/>
      <c r="W83" s="144"/>
      <c r="X83" s="1"/>
    </row>
    <row r="84" spans="1:24" s="22" customFormat="1" ht="26.25" thickBot="1">
      <c r="A84" s="17"/>
      <c r="B84" s="132"/>
      <c r="C84" s="70">
        <v>25</v>
      </c>
      <c r="D84" s="73" t="str">
        <f t="shared" si="10"/>
        <v>Registro de menarca, espermarca, actividad sexual, conocimiento sobre ETS, uso de preservativo y conocimiento sobre otros métodos.</v>
      </c>
      <c r="E84" s="75" t="e">
        <f t="shared" si="11"/>
        <v>#DIV/0!</v>
      </c>
      <c r="G84" s="151"/>
      <c r="U84" s="144"/>
      <c r="V84" s="144"/>
      <c r="W84" s="144"/>
      <c r="X84" s="1"/>
    </row>
    <row r="85" spans="1:24" s="22" customFormat="1" ht="26.25" thickBot="1">
      <c r="A85" s="17"/>
      <c r="B85" s="132"/>
      <c r="C85" s="70">
        <v>26</v>
      </c>
      <c r="D85" s="73" t="str">
        <f t="shared" si="10"/>
        <v>El manejo farmacológico sigue los lineamientos de la GPC (guía de practica clínica), protocolo o procedimiento</v>
      </c>
      <c r="E85" s="75" t="e">
        <f t="shared" si="11"/>
        <v>#DIV/0!</v>
      </c>
      <c r="G85" s="151"/>
      <c r="U85" s="144"/>
      <c r="V85" s="144"/>
      <c r="W85" s="144"/>
      <c r="X85" s="1"/>
    </row>
    <row r="86" spans="1:24" s="22" customFormat="1" ht="26.25" thickBot="1">
      <c r="A86" s="17"/>
      <c r="B86" s="132"/>
      <c r="C86" s="70">
        <v>27</v>
      </c>
      <c r="D86" s="73" t="str">
        <f t="shared" si="10"/>
        <v>El manejo no farmacológico sigue los lineamientos de la GPC (guía de practica clínica), protocolo o procedimiento, remisión oportuna de ser necesaria</v>
      </c>
      <c r="E86" s="75" t="e">
        <f t="shared" si="11"/>
        <v>#DIV/0!</v>
      </c>
      <c r="G86" s="151"/>
      <c r="U86" s="144"/>
      <c r="V86" s="144"/>
      <c r="W86" s="144"/>
      <c r="X86" s="1"/>
    </row>
    <row r="87" spans="1:24" s="22" customFormat="1" ht="26.25" thickBot="1">
      <c r="A87" s="17"/>
      <c r="B87" s="132"/>
      <c r="C87" s="70">
        <v>28</v>
      </c>
      <c r="D87" s="73" t="str">
        <f t="shared" si="10"/>
        <v>La solicitud de ayudas diagnosticas es racional y congruente con la GPC (guía de practica clínica), protocolo o procedimiento: hemoglobina, hematocrito, HDL, CCV, VDRL, VIH, agudeza visual</v>
      </c>
      <c r="E87" s="75" t="e">
        <f t="shared" si="11"/>
        <v>#DIV/0!</v>
      </c>
      <c r="G87" s="151"/>
      <c r="U87" s="144"/>
      <c r="V87" s="144"/>
      <c r="W87" s="144"/>
      <c r="X87" s="1"/>
    </row>
    <row r="88" spans="1:24" s="22" customFormat="1" ht="39" thickBot="1">
      <c r="A88" s="17"/>
      <c r="B88" s="133"/>
      <c r="C88" s="76">
        <v>29</v>
      </c>
      <c r="D88" s="73" t="str">
        <f t="shared" si="10"/>
        <v>Las recomendaciones son acordes a la  GPC (guía de practica clínica), protocolo o procedimiento: Educaciones sexual, abuso de sustancias, escolaridad, autoexamen testicular, autoexamen de mamas.</v>
      </c>
      <c r="E88" s="78" t="e">
        <f>W39</f>
        <v>#DIV/0!</v>
      </c>
      <c r="G88" s="151"/>
      <c r="U88" s="144"/>
      <c r="V88" s="144"/>
      <c r="W88" s="144"/>
      <c r="X88" s="1"/>
    </row>
    <row r="89" spans="1:24" s="22" customFormat="1" ht="12.75" customHeight="1">
      <c r="A89" s="17"/>
      <c r="B89" s="17"/>
      <c r="C89" s="17"/>
      <c r="D89" s="68" t="str">
        <f t="shared" ref="D89:D91" si="12">D40</f>
        <v>TOTAL DE CRITERIOS CUMPLIDOS</v>
      </c>
      <c r="E89" s="69">
        <f>U40</f>
        <v>0</v>
      </c>
      <c r="G89" s="151"/>
      <c r="U89" s="144"/>
      <c r="V89" s="144"/>
      <c r="W89" s="144"/>
      <c r="X89" s="1"/>
    </row>
    <row r="90" spans="1:24" s="22" customFormat="1" ht="12.75" customHeight="1">
      <c r="A90" s="17"/>
      <c r="B90" s="17"/>
      <c r="C90" s="17"/>
      <c r="D90" s="49" t="str">
        <f t="shared" si="12"/>
        <v>TOTAL DE CRITERIOS EVALUADOS</v>
      </c>
      <c r="E90" s="51">
        <f>U41</f>
        <v>0</v>
      </c>
      <c r="G90" s="151"/>
      <c r="U90" s="144"/>
      <c r="V90" s="144"/>
      <c r="W90" s="144"/>
      <c r="X90" s="1"/>
    </row>
    <row r="91" spans="1:24" s="22" customFormat="1" ht="13.5" customHeight="1" thickBot="1">
      <c r="A91" s="17"/>
      <c r="B91" s="17"/>
      <c r="C91" s="17"/>
      <c r="D91" s="50" t="str">
        <f t="shared" si="12"/>
        <v>PORCENTAJE DE CUMPLIMIENTO</v>
      </c>
      <c r="E91" s="48" t="e">
        <f>U42</f>
        <v>#DIV/0!</v>
      </c>
      <c r="G91" s="151"/>
      <c r="U91" s="144"/>
      <c r="V91" s="144"/>
      <c r="W91" s="144"/>
      <c r="X91" s="1"/>
    </row>
    <row r="92" spans="1:24" s="22" customFormat="1">
      <c r="A92" s="17"/>
      <c r="B92" s="17"/>
      <c r="C92" s="17"/>
      <c r="D92" s="32"/>
      <c r="G92" s="151"/>
      <c r="U92" s="144"/>
      <c r="V92" s="144"/>
      <c r="W92" s="144"/>
      <c r="X92" s="1"/>
    </row>
    <row r="93" spans="1:24" s="22" customFormat="1">
      <c r="A93" s="17"/>
      <c r="B93" s="17"/>
      <c r="C93" s="17"/>
      <c r="D93" s="32"/>
      <c r="U93" s="144"/>
      <c r="V93" s="144"/>
      <c r="W93" s="144"/>
      <c r="X93" s="1"/>
    </row>
    <row r="94" spans="1:24" s="22" customFormat="1">
      <c r="A94" s="17"/>
      <c r="B94" s="17"/>
      <c r="C94" s="17"/>
      <c r="D94" s="32"/>
      <c r="U94" s="144"/>
      <c r="V94" s="144"/>
      <c r="W94" s="144"/>
      <c r="X94" s="1"/>
    </row>
    <row r="95" spans="1:24">
      <c r="U95" s="144"/>
      <c r="V95" s="144"/>
      <c r="W95" s="144"/>
    </row>
    <row r="96" spans="1:24">
      <c r="B96" s="60" t="s">
        <v>52</v>
      </c>
      <c r="C96" s="145"/>
      <c r="D96" s="145"/>
      <c r="E96" s="145"/>
      <c r="U96" s="144"/>
      <c r="V96" s="144"/>
      <c r="W96" s="144"/>
    </row>
    <row r="97" spans="1:24">
      <c r="U97" s="144"/>
      <c r="V97" s="144"/>
      <c r="W97" s="144"/>
    </row>
    <row r="98" spans="1:24" s="22" customFormat="1">
      <c r="A98" s="17"/>
      <c r="B98" s="17"/>
      <c r="C98" s="17"/>
      <c r="D98" s="21"/>
      <c r="H98" s="33"/>
      <c r="U98" s="144"/>
      <c r="V98" s="144"/>
      <c r="W98" s="144"/>
      <c r="X98" s="1"/>
    </row>
    <row r="99" spans="1:24" s="22" customFormat="1">
      <c r="A99" s="17"/>
      <c r="B99" s="17"/>
      <c r="C99" s="17"/>
      <c r="D99" s="21"/>
      <c r="H99" s="33"/>
      <c r="U99" s="145"/>
      <c r="V99" s="145"/>
      <c r="W99" s="145"/>
      <c r="X99" s="1"/>
    </row>
    <row r="100" spans="1:24" s="22" customFormat="1" ht="90" customHeight="1">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
    </row>
    <row r="101" spans="1:24" s="22" customFormat="1">
      <c r="A101" s="17"/>
      <c r="B101" s="17"/>
      <c r="C101" s="17"/>
      <c r="D101" s="21"/>
      <c r="H101" s="33"/>
      <c r="U101" s="17"/>
      <c r="V101" s="17"/>
      <c r="W101" s="17"/>
      <c r="X101" s="1"/>
    </row>
    <row r="102" spans="1:24" s="22" customFormat="1">
      <c r="A102" s="17"/>
      <c r="B102" s="17"/>
      <c r="C102" s="17"/>
      <c r="D102" s="21"/>
      <c r="H102" s="33"/>
      <c r="U102" s="17"/>
      <c r="V102" s="17"/>
      <c r="W102" s="17"/>
      <c r="X102" s="1"/>
    </row>
    <row r="103" spans="1:24" s="22" customFormat="1">
      <c r="A103" s="17"/>
      <c r="B103" s="17"/>
      <c r="C103" s="17"/>
      <c r="D103" s="21"/>
      <c r="H103" s="33"/>
      <c r="U103" s="17"/>
      <c r="V103" s="17"/>
      <c r="W103" s="17"/>
      <c r="X103" s="1"/>
    </row>
    <row r="104" spans="1:24" s="22" customFormat="1">
      <c r="A104" s="17"/>
      <c r="B104" s="17"/>
      <c r="C104" s="17"/>
      <c r="D104" s="21"/>
      <c r="H104" s="33"/>
      <c r="U104" s="17"/>
      <c r="V104" s="17"/>
      <c r="W104" s="17"/>
      <c r="X104" s="1"/>
    </row>
  </sheetData>
  <mergeCells count="43">
    <mergeCell ref="G77:G79"/>
    <mergeCell ref="G80:G92"/>
    <mergeCell ref="A25:A27"/>
    <mergeCell ref="A11:A15"/>
    <mergeCell ref="B11:B12"/>
    <mergeCell ref="B13:B14"/>
    <mergeCell ref="B77:B88"/>
    <mergeCell ref="C96:E96"/>
    <mergeCell ref="A100:W100"/>
    <mergeCell ref="A16:A19"/>
    <mergeCell ref="B16:B17"/>
    <mergeCell ref="A21:A24"/>
    <mergeCell ref="B21:B22"/>
    <mergeCell ref="A28:A39"/>
    <mergeCell ref="B28:B32"/>
    <mergeCell ref="B33:B38"/>
    <mergeCell ref="V40:W43"/>
    <mergeCell ref="U44:W99"/>
    <mergeCell ref="B60:B64"/>
    <mergeCell ref="G73:G76"/>
    <mergeCell ref="B65:B68"/>
    <mergeCell ref="B70:B73"/>
    <mergeCell ref="B74:B76"/>
    <mergeCell ref="A3:W3"/>
    <mergeCell ref="A4:C4"/>
    <mergeCell ref="D4:T6"/>
    <mergeCell ref="U4:U10"/>
    <mergeCell ref="V4:V10"/>
    <mergeCell ref="W4:W10"/>
    <mergeCell ref="A5:C5"/>
    <mergeCell ref="A6:C6"/>
    <mergeCell ref="A7:A10"/>
    <mergeCell ref="B7:B10"/>
    <mergeCell ref="C7:C10"/>
    <mergeCell ref="E10:T10"/>
    <mergeCell ref="A1:C1"/>
    <mergeCell ref="D1:T1"/>
    <mergeCell ref="U1:W1"/>
    <mergeCell ref="A2:C2"/>
    <mergeCell ref="D2:H2"/>
    <mergeCell ref="I2:R2"/>
    <mergeCell ref="S2:T2"/>
    <mergeCell ref="U2:W2"/>
  </mergeCells>
  <conditionalFormatting sqref="E51:E56">
    <cfRule type="colorScale" priority="11">
      <colorScale>
        <cfvo type="min"/>
        <cfvo type="percentile" val="50"/>
        <cfvo type="max"/>
        <color rgb="FFFF0000"/>
        <color rgb="FFFFEB84"/>
        <color rgb="FF00B050"/>
      </colorScale>
    </cfRule>
  </conditionalFormatting>
  <conditionalFormatting sqref="E60:E88">
    <cfRule type="colorScale" priority="10">
      <colorScale>
        <cfvo type="min"/>
        <cfvo type="percentile" val="50"/>
        <cfvo type="max"/>
        <color rgb="FFFF0000"/>
        <color rgb="FFFFFF00"/>
        <color rgb="FF00B050"/>
      </colorScale>
    </cfRule>
  </conditionalFormatting>
  <conditionalFormatting sqref="E7">
    <cfRule type="duplicateValues" dxfId="62" priority="9"/>
  </conditionalFormatting>
  <conditionalFormatting sqref="F7">
    <cfRule type="duplicateValues" dxfId="61" priority="8"/>
  </conditionalFormatting>
  <conditionalFormatting sqref="G7">
    <cfRule type="duplicateValues" dxfId="60" priority="7"/>
  </conditionalFormatting>
  <conditionalFormatting sqref="H7">
    <cfRule type="duplicateValues" dxfId="59" priority="6"/>
  </conditionalFormatting>
  <conditionalFormatting sqref="I7">
    <cfRule type="duplicateValues" dxfId="58" priority="5"/>
  </conditionalFormatting>
  <conditionalFormatting sqref="J7">
    <cfRule type="duplicateValues" dxfId="57" priority="4"/>
  </conditionalFormatting>
  <conditionalFormatting sqref="K7">
    <cfRule type="duplicateValues" dxfId="56" priority="3"/>
  </conditionalFormatting>
  <conditionalFormatting sqref="L7">
    <cfRule type="duplicateValues" dxfId="55" priority="2"/>
  </conditionalFormatting>
  <conditionalFormatting sqref="M7:S7">
    <cfRule type="duplicateValues" dxfId="54" priority="1"/>
  </conditionalFormatting>
  <conditionalFormatting sqref="E47:T47">
    <cfRule type="colorScale" priority="12">
      <colorScale>
        <cfvo type="min"/>
        <cfvo type="percentile" val="50"/>
        <cfvo type="max"/>
        <color rgb="FFFF0000"/>
        <color rgb="FFFFFF00"/>
        <color rgb="FF00B050"/>
      </colorScale>
    </cfRule>
    <cfRule type="colorScale" priority="13">
      <colorScale>
        <cfvo type="min"/>
        <cfvo type="percentile" val="50"/>
        <cfvo type="max"/>
        <color rgb="FFFF0000"/>
        <color rgb="FFFFFF00"/>
        <color rgb="FF00B050"/>
      </colorScale>
    </cfRule>
  </conditionalFormatting>
  <dataValidations count="1">
    <dataValidation type="list" allowBlank="1" showInputMessage="1" showErrorMessage="1" sqref="E11:T39">
      <formula1>$X$1:$X$2</formula1>
    </dataValidation>
  </dataValidations>
  <pageMargins left="0.7" right="0.7" top="0.75" bottom="0.75" header="0.3" footer="0.3"/>
  <pageSetup scale="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4"/>
  <sheetViews>
    <sheetView view="pageBreakPreview" zoomScale="82" zoomScaleNormal="70" zoomScaleSheetLayoutView="82" workbookViewId="0">
      <selection activeCell="C7" sqref="C7:C10"/>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hidden="1" customWidth="1"/>
    <col min="25" max="16384" width="11.42578125" style="1"/>
  </cols>
  <sheetData>
    <row r="1" spans="1:24" ht="89.25" customHeight="1">
      <c r="A1" s="139"/>
      <c r="B1" s="139"/>
      <c r="C1" s="139"/>
      <c r="D1" s="138" t="s">
        <v>162</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256</v>
      </c>
      <c r="B2" s="108"/>
      <c r="C2" s="108"/>
      <c r="D2" s="147" t="s">
        <v>257</v>
      </c>
      <c r="E2" s="147"/>
      <c r="F2" s="147"/>
      <c r="G2" s="147"/>
      <c r="H2" s="147"/>
      <c r="I2" s="147" t="s">
        <v>263</v>
      </c>
      <c r="J2" s="147"/>
      <c r="K2" s="147"/>
      <c r="L2" s="147"/>
      <c r="M2" s="147"/>
      <c r="N2" s="147"/>
      <c r="O2" s="147"/>
      <c r="P2" s="147"/>
      <c r="Q2" s="147"/>
      <c r="R2" s="147"/>
      <c r="S2" s="229" t="s">
        <v>244</v>
      </c>
      <c r="T2" s="229"/>
      <c r="U2" s="147" t="s">
        <v>265</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09" t="s">
        <v>1</v>
      </c>
      <c r="E4" s="110"/>
      <c r="F4" s="110"/>
      <c r="G4" s="110"/>
      <c r="H4" s="110"/>
      <c r="I4" s="110"/>
      <c r="J4" s="110"/>
      <c r="K4" s="110"/>
      <c r="L4" s="110"/>
      <c r="M4" s="110"/>
      <c r="N4" s="110"/>
      <c r="O4" s="110"/>
      <c r="P4" s="110"/>
      <c r="Q4" s="110"/>
      <c r="R4" s="110"/>
      <c r="S4" s="110"/>
      <c r="T4" s="111"/>
      <c r="U4" s="118" t="s">
        <v>2</v>
      </c>
      <c r="V4" s="118" t="s">
        <v>3</v>
      </c>
      <c r="W4" s="118" t="s">
        <v>24</v>
      </c>
    </row>
    <row r="5" spans="1:24" ht="20.25" customHeight="1">
      <c r="A5" s="120" t="s">
        <v>4</v>
      </c>
      <c r="B5" s="120"/>
      <c r="C5" s="120"/>
      <c r="D5" s="112"/>
      <c r="E5" s="113"/>
      <c r="F5" s="113"/>
      <c r="G5" s="113"/>
      <c r="H5" s="113"/>
      <c r="I5" s="113"/>
      <c r="J5" s="113"/>
      <c r="K5" s="113"/>
      <c r="L5" s="113"/>
      <c r="M5" s="113"/>
      <c r="N5" s="113"/>
      <c r="O5" s="113"/>
      <c r="P5" s="113"/>
      <c r="Q5" s="113"/>
      <c r="R5" s="113"/>
      <c r="S5" s="113"/>
      <c r="T5" s="114"/>
      <c r="U5" s="119"/>
      <c r="V5" s="119"/>
      <c r="W5" s="119"/>
    </row>
    <row r="6" spans="1:24" ht="20.25" customHeight="1">
      <c r="A6" s="120" t="s">
        <v>5</v>
      </c>
      <c r="B6" s="120"/>
      <c r="C6" s="120"/>
      <c r="D6" s="115"/>
      <c r="E6" s="116"/>
      <c r="F6" s="116"/>
      <c r="G6" s="116"/>
      <c r="H6" s="116"/>
      <c r="I6" s="116"/>
      <c r="J6" s="116"/>
      <c r="K6" s="116"/>
      <c r="L6" s="116"/>
      <c r="M6" s="116"/>
      <c r="N6" s="116"/>
      <c r="O6" s="116"/>
      <c r="P6" s="116"/>
      <c r="Q6" s="116"/>
      <c r="R6" s="116"/>
      <c r="S6" s="116"/>
      <c r="T6" s="117"/>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94"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34" t="s">
        <v>8</v>
      </c>
      <c r="B11" s="134">
        <f>COUNTIF(E11:T15,"cumple")</f>
        <v>0</v>
      </c>
      <c r="C11" s="11">
        <v>1</v>
      </c>
      <c r="D11" s="64" t="s">
        <v>107</v>
      </c>
      <c r="E11" s="34"/>
      <c r="F11" s="34"/>
      <c r="G11" s="34"/>
      <c r="H11" s="34"/>
      <c r="I11" s="34"/>
      <c r="J11" s="34"/>
      <c r="K11" s="34"/>
      <c r="L11" s="34"/>
      <c r="M11" s="34"/>
      <c r="N11" s="34"/>
      <c r="O11" s="34"/>
      <c r="P11" s="34"/>
      <c r="Q11" s="34"/>
      <c r="R11" s="34"/>
      <c r="S11" s="34"/>
      <c r="T11" s="34"/>
      <c r="U11" s="35">
        <f t="shared" ref="U11:U39" si="0">COUNTIF(E11:T11,"CUMPLE")</f>
        <v>0</v>
      </c>
      <c r="V11" s="36">
        <f t="shared" ref="V11:V39" si="1">COUNTIF(E11:T11,"CUMPLE")+COUNTIF(E11:T11,"NO CUMPLE")</f>
        <v>0</v>
      </c>
      <c r="W11" s="37" t="e">
        <f t="shared" ref="W11:W39" si="2">U11/V11</f>
        <v>#DIV/0!</v>
      </c>
    </row>
    <row r="12" spans="1:24" ht="29.25" customHeight="1">
      <c r="A12" s="134"/>
      <c r="B12" s="134"/>
      <c r="C12" s="11">
        <f>C11+1</f>
        <v>2</v>
      </c>
      <c r="D12" s="64" t="s">
        <v>108</v>
      </c>
      <c r="E12" s="34"/>
      <c r="F12" s="34"/>
      <c r="G12" s="34"/>
      <c r="H12" s="34"/>
      <c r="I12" s="34"/>
      <c r="J12" s="34"/>
      <c r="K12" s="34"/>
      <c r="L12" s="34"/>
      <c r="M12" s="34"/>
      <c r="N12" s="34"/>
      <c r="O12" s="34"/>
      <c r="P12" s="34"/>
      <c r="Q12" s="34"/>
      <c r="R12" s="34"/>
      <c r="S12" s="34"/>
      <c r="T12" s="34"/>
      <c r="U12" s="35">
        <f>COUNTIF(E12:T12,"CUMPLE")</f>
        <v>0</v>
      </c>
      <c r="V12" s="36">
        <f t="shared" si="1"/>
        <v>0</v>
      </c>
      <c r="W12" s="37" t="e">
        <f t="shared" si="2"/>
        <v>#DIV/0!</v>
      </c>
    </row>
    <row r="13" spans="1:24" ht="29.25" customHeight="1">
      <c r="A13" s="134"/>
      <c r="B13" s="134">
        <f>(COUNTIF(E11:T15,"cumple")+COUNTIF(E11:T15,"no cumple"))</f>
        <v>0</v>
      </c>
      <c r="C13" s="11">
        <f t="shared" ref="C13:C39" si="3">C12+1</f>
        <v>3</v>
      </c>
      <c r="D13" s="65" t="s">
        <v>134</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34"/>
      <c r="B14" s="134"/>
      <c r="C14" s="11">
        <f t="shared" si="3"/>
        <v>4</v>
      </c>
      <c r="D14" s="96" t="s">
        <v>149</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34"/>
      <c r="B15" s="14" t="e">
        <f>B11/B13</f>
        <v>#DIV/0!</v>
      </c>
      <c r="C15" s="11">
        <f t="shared" si="3"/>
        <v>5</v>
      </c>
      <c r="D15" s="64" t="s">
        <v>150</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55" t="s">
        <v>9</v>
      </c>
      <c r="B16" s="93">
        <f>COUNTIF(E16:T19,"cumple")</f>
        <v>0</v>
      </c>
      <c r="C16" s="11">
        <f t="shared" si="3"/>
        <v>6</v>
      </c>
      <c r="D16" s="64" t="s">
        <v>110</v>
      </c>
      <c r="E16" s="34"/>
      <c r="F16" s="34"/>
      <c r="G16" s="34"/>
      <c r="H16" s="34"/>
      <c r="I16" s="34"/>
      <c r="J16" s="34"/>
      <c r="K16" s="34"/>
      <c r="L16" s="34"/>
      <c r="M16" s="34"/>
      <c r="N16" s="34"/>
      <c r="O16" s="34"/>
      <c r="P16" s="34"/>
      <c r="Q16" s="34"/>
      <c r="R16" s="34"/>
      <c r="S16" s="34"/>
      <c r="T16" s="34"/>
      <c r="U16" s="35">
        <f t="shared" si="0"/>
        <v>0</v>
      </c>
      <c r="V16" s="36">
        <f t="shared" si="1"/>
        <v>0</v>
      </c>
      <c r="W16" s="37" t="e">
        <f>U16/V16</f>
        <v>#DIV/0!</v>
      </c>
    </row>
    <row r="17" spans="1:23" ht="29.25" customHeight="1">
      <c r="A17" s="156"/>
      <c r="B17" s="93">
        <f>(COUNTIF(E16:T19,"cumple")+COUNTIF(E16:T19,"no cumple"))</f>
        <v>0</v>
      </c>
      <c r="C17" s="11">
        <f t="shared" si="3"/>
        <v>7</v>
      </c>
      <c r="D17" s="64" t="s">
        <v>111</v>
      </c>
      <c r="E17" s="34"/>
      <c r="F17" s="34"/>
      <c r="G17" s="34"/>
      <c r="H17" s="34"/>
      <c r="I17" s="34"/>
      <c r="J17" s="34"/>
      <c r="K17" s="34"/>
      <c r="L17" s="34"/>
      <c r="M17" s="34"/>
      <c r="N17" s="34"/>
      <c r="O17" s="34"/>
      <c r="P17" s="34"/>
      <c r="Q17" s="34"/>
      <c r="R17" s="34"/>
      <c r="S17" s="34"/>
      <c r="T17" s="34"/>
      <c r="U17" s="35">
        <f>COUNTIF(E17:T17,"CUMPLE")</f>
        <v>0</v>
      </c>
      <c r="V17" s="36">
        <f t="shared" si="1"/>
        <v>0</v>
      </c>
      <c r="W17" s="37" t="e">
        <f t="shared" ref="W17:W19" si="4">U17/V17</f>
        <v>#DIV/0!</v>
      </c>
    </row>
    <row r="18" spans="1:23" ht="29.25" customHeight="1">
      <c r="A18" s="157"/>
      <c r="B18" s="14" t="e">
        <f>B16/B17</f>
        <v>#DIV/0!</v>
      </c>
      <c r="C18" s="11">
        <f t="shared" si="3"/>
        <v>8</v>
      </c>
      <c r="D18" s="97" t="s">
        <v>151</v>
      </c>
      <c r="E18" s="34"/>
      <c r="F18" s="34"/>
      <c r="G18" s="34"/>
      <c r="H18" s="34"/>
      <c r="I18" s="34"/>
      <c r="J18" s="34"/>
      <c r="K18" s="34"/>
      <c r="L18" s="34"/>
      <c r="M18" s="34"/>
      <c r="N18" s="34"/>
      <c r="O18" s="34"/>
      <c r="P18" s="34"/>
      <c r="Q18" s="34"/>
      <c r="R18" s="34"/>
      <c r="S18" s="34"/>
      <c r="T18" s="34"/>
      <c r="U18" s="35">
        <f t="shared" si="0"/>
        <v>0</v>
      </c>
      <c r="V18" s="36">
        <f t="shared" si="1"/>
        <v>0</v>
      </c>
      <c r="W18" s="37" t="e">
        <f t="shared" si="4"/>
        <v>#DIV/0!</v>
      </c>
    </row>
    <row r="19" spans="1:23" ht="29.25" customHeight="1">
      <c r="A19" s="93" t="s">
        <v>10</v>
      </c>
      <c r="B19" s="16" t="e">
        <f>W23</f>
        <v>#DIV/0!</v>
      </c>
      <c r="C19" s="11">
        <f t="shared" si="3"/>
        <v>9</v>
      </c>
      <c r="D19" s="64" t="s">
        <v>117</v>
      </c>
      <c r="E19" s="34"/>
      <c r="F19" s="34"/>
      <c r="G19" s="34"/>
      <c r="H19" s="34"/>
      <c r="I19" s="34"/>
      <c r="J19" s="34"/>
      <c r="K19" s="34"/>
      <c r="L19" s="34"/>
      <c r="M19" s="34"/>
      <c r="N19" s="34"/>
      <c r="O19" s="34"/>
      <c r="P19" s="34"/>
      <c r="Q19" s="34"/>
      <c r="R19" s="34"/>
      <c r="S19" s="34"/>
      <c r="T19" s="34"/>
      <c r="U19" s="35">
        <f t="shared" si="0"/>
        <v>0</v>
      </c>
      <c r="V19" s="36">
        <f>COUNTIF(E19:T19,"CUMPLE")+COUNTIF(E19:T19,"NO CUMPLE")</f>
        <v>0</v>
      </c>
      <c r="W19" s="37" t="e">
        <f t="shared" si="4"/>
        <v>#DIV/0!</v>
      </c>
    </row>
    <row r="20" spans="1:23" ht="29.25" customHeight="1">
      <c r="A20" s="161" t="s">
        <v>11</v>
      </c>
      <c r="B20" s="155">
        <f>COUNTIF(E21:T24,"cumple")</f>
        <v>0</v>
      </c>
      <c r="C20" s="11">
        <f t="shared" si="3"/>
        <v>10</v>
      </c>
      <c r="D20" s="64" t="s">
        <v>118</v>
      </c>
      <c r="E20" s="34"/>
      <c r="F20" s="34"/>
      <c r="G20" s="34"/>
      <c r="H20" s="34"/>
      <c r="I20" s="34"/>
      <c r="J20" s="34"/>
      <c r="K20" s="34"/>
      <c r="L20" s="34"/>
      <c r="M20" s="34"/>
      <c r="N20" s="34"/>
      <c r="O20" s="34"/>
      <c r="P20" s="34"/>
      <c r="Q20" s="34"/>
      <c r="R20" s="34"/>
      <c r="S20" s="34"/>
      <c r="T20" s="34"/>
      <c r="U20" s="35">
        <f>COUNTIF(E20:T20,"CUMPLE")</f>
        <v>0</v>
      </c>
      <c r="V20" s="36">
        <f t="shared" si="1"/>
        <v>0</v>
      </c>
      <c r="W20" s="37" t="e">
        <f>U20/V20</f>
        <v>#DIV/0!</v>
      </c>
    </row>
    <row r="21" spans="1:23" ht="29.25" customHeight="1">
      <c r="A21" s="162"/>
      <c r="B21" s="157"/>
      <c r="C21" s="11">
        <f t="shared" si="3"/>
        <v>11</v>
      </c>
      <c r="D21" s="64" t="s">
        <v>119</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62"/>
      <c r="B22" s="155">
        <f>(COUNTIF(E21:T24,"cumple")+COUNTIF(E21:T24,"no cumple"))</f>
        <v>0</v>
      </c>
      <c r="C22" s="11">
        <f t="shared" si="3"/>
        <v>12</v>
      </c>
      <c r="D22" s="65" t="s">
        <v>120</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62"/>
      <c r="B23" s="157"/>
      <c r="C23" s="11">
        <f t="shared" si="3"/>
        <v>13</v>
      </c>
      <c r="D23" s="64" t="s">
        <v>121</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40.5" customHeight="1">
      <c r="A24" s="163"/>
      <c r="B24" s="14" t="e">
        <f>B20/B22</f>
        <v>#DIV/0!</v>
      </c>
      <c r="C24" s="11">
        <f t="shared" si="3"/>
        <v>14</v>
      </c>
      <c r="D24" s="64" t="s">
        <v>122</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134" t="s">
        <v>12</v>
      </c>
      <c r="B25" s="93">
        <f>COUNTIF(E25:T27,"cumple")</f>
        <v>0</v>
      </c>
      <c r="C25" s="11">
        <f t="shared" si="3"/>
        <v>15</v>
      </c>
      <c r="D25" s="64" t="s">
        <v>123</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34"/>
      <c r="B26" s="93">
        <f>(COUNTIF(E25:T27,"cumple")+COUNTIF(E25:T27,"no cumple"))</f>
        <v>0</v>
      </c>
      <c r="C26" s="11">
        <f t="shared" si="3"/>
        <v>16</v>
      </c>
      <c r="D26" s="64" t="s">
        <v>124</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34"/>
      <c r="B27" s="14" t="e">
        <f>B25/B26</f>
        <v>#DIV/0!</v>
      </c>
      <c r="C27" s="11">
        <f t="shared" si="3"/>
        <v>17</v>
      </c>
      <c r="D27" s="64" t="s">
        <v>125</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34" t="s">
        <v>13</v>
      </c>
      <c r="B28" s="134">
        <f>COUNTIF(E28:T39,"cumple")</f>
        <v>0</v>
      </c>
      <c r="C28" s="11">
        <f t="shared" si="3"/>
        <v>18</v>
      </c>
      <c r="D28" s="64" t="s">
        <v>152</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34"/>
      <c r="B29" s="134"/>
      <c r="C29" s="11">
        <f t="shared" si="3"/>
        <v>19</v>
      </c>
      <c r="D29" s="64" t="s">
        <v>153</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34"/>
      <c r="B30" s="134"/>
      <c r="C30" s="11">
        <f t="shared" si="3"/>
        <v>20</v>
      </c>
      <c r="D30" s="97" t="s">
        <v>154</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c r="B31" s="134"/>
      <c r="C31" s="11">
        <f t="shared" si="3"/>
        <v>21</v>
      </c>
      <c r="D31" s="64" t="s">
        <v>155</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134"/>
      <c r="C32" s="11">
        <f t="shared" si="3"/>
        <v>22</v>
      </c>
      <c r="D32" s="64" t="s">
        <v>156</v>
      </c>
      <c r="E32" s="34"/>
      <c r="F32" s="34"/>
      <c r="G32" s="34"/>
      <c r="H32" s="34"/>
      <c r="I32" s="34"/>
      <c r="J32" s="34"/>
      <c r="K32" s="34"/>
      <c r="L32" s="34"/>
      <c r="M32" s="34"/>
      <c r="N32" s="34"/>
      <c r="O32" s="34"/>
      <c r="P32" s="34"/>
      <c r="Q32" s="34"/>
      <c r="R32" s="34"/>
      <c r="S32" s="34"/>
      <c r="T32" s="34"/>
      <c r="U32" s="35">
        <f t="shared" si="0"/>
        <v>0</v>
      </c>
      <c r="V32" s="36">
        <f t="shared" si="1"/>
        <v>0</v>
      </c>
      <c r="W32" s="37" t="e">
        <f t="shared" si="2"/>
        <v>#DIV/0!</v>
      </c>
    </row>
    <row r="33" spans="1:23" ht="29.25" customHeight="1">
      <c r="A33" s="134"/>
      <c r="B33" s="134">
        <f>(COUNTIF(E28:T39,"cumple")+COUNTIF(E28:T39,"no cumple"))</f>
        <v>0</v>
      </c>
      <c r="C33" s="11">
        <f t="shared" si="3"/>
        <v>23</v>
      </c>
      <c r="D33" s="97" t="s">
        <v>157</v>
      </c>
      <c r="E33" s="34"/>
      <c r="F33" s="34"/>
      <c r="G33" s="34"/>
      <c r="H33" s="34"/>
      <c r="I33" s="34"/>
      <c r="J33" s="34"/>
      <c r="K33" s="34"/>
      <c r="L33" s="34"/>
      <c r="M33" s="34"/>
      <c r="N33" s="34"/>
      <c r="O33" s="34"/>
      <c r="P33" s="34"/>
      <c r="Q33" s="34"/>
      <c r="R33" s="34"/>
      <c r="S33" s="34"/>
      <c r="T33" s="34"/>
      <c r="U33" s="35">
        <f t="shared" si="0"/>
        <v>0</v>
      </c>
      <c r="V33" s="36">
        <f t="shared" si="1"/>
        <v>0</v>
      </c>
      <c r="W33" s="37" t="e">
        <f t="shared" si="2"/>
        <v>#DIV/0!</v>
      </c>
    </row>
    <row r="34" spans="1:23" ht="29.25" customHeight="1">
      <c r="A34" s="134"/>
      <c r="B34" s="134"/>
      <c r="C34" s="11">
        <f t="shared" si="3"/>
        <v>24</v>
      </c>
      <c r="D34" s="64" t="s">
        <v>158</v>
      </c>
      <c r="E34" s="34"/>
      <c r="F34" s="34"/>
      <c r="G34" s="34"/>
      <c r="H34" s="34"/>
      <c r="I34" s="34"/>
      <c r="J34" s="34"/>
      <c r="K34" s="34"/>
      <c r="L34" s="34"/>
      <c r="M34" s="34"/>
      <c r="N34" s="34"/>
      <c r="O34" s="34"/>
      <c r="P34" s="34"/>
      <c r="Q34" s="34"/>
      <c r="R34" s="34"/>
      <c r="S34" s="34"/>
      <c r="T34" s="34"/>
      <c r="U34" s="35">
        <f t="shared" si="0"/>
        <v>0</v>
      </c>
      <c r="V34" s="36">
        <f t="shared" si="1"/>
        <v>0</v>
      </c>
      <c r="W34" s="37" t="e">
        <f t="shared" si="2"/>
        <v>#DIV/0!</v>
      </c>
    </row>
    <row r="35" spans="1:23" ht="29.25" customHeight="1">
      <c r="A35" s="134"/>
      <c r="B35" s="134"/>
      <c r="C35" s="11">
        <f t="shared" si="3"/>
        <v>25</v>
      </c>
      <c r="D35" s="64" t="s">
        <v>126</v>
      </c>
      <c r="E35" s="34"/>
      <c r="F35" s="34"/>
      <c r="G35" s="34"/>
      <c r="H35" s="34"/>
      <c r="I35" s="34"/>
      <c r="J35" s="34"/>
      <c r="K35" s="34"/>
      <c r="L35" s="34"/>
      <c r="M35" s="34"/>
      <c r="N35" s="34"/>
      <c r="O35" s="34"/>
      <c r="P35" s="34"/>
      <c r="Q35" s="34"/>
      <c r="R35" s="34"/>
      <c r="S35" s="34"/>
      <c r="T35" s="34"/>
      <c r="U35" s="35">
        <f t="shared" si="0"/>
        <v>0</v>
      </c>
      <c r="V35" s="36">
        <f t="shared" si="1"/>
        <v>0</v>
      </c>
      <c r="W35" s="37" t="e">
        <f t="shared" si="2"/>
        <v>#DIV/0!</v>
      </c>
    </row>
    <row r="36" spans="1:23" ht="29.25" customHeight="1">
      <c r="A36" s="134"/>
      <c r="B36" s="134"/>
      <c r="C36" s="11">
        <f t="shared" si="3"/>
        <v>26</v>
      </c>
      <c r="D36" s="64" t="s">
        <v>128</v>
      </c>
      <c r="E36" s="34"/>
      <c r="F36" s="34"/>
      <c r="G36" s="34"/>
      <c r="H36" s="34"/>
      <c r="I36" s="34"/>
      <c r="J36" s="34"/>
      <c r="K36" s="34"/>
      <c r="L36" s="34"/>
      <c r="M36" s="34"/>
      <c r="N36" s="34"/>
      <c r="O36" s="34"/>
      <c r="P36" s="34"/>
      <c r="Q36" s="34"/>
      <c r="R36" s="34"/>
      <c r="S36" s="34"/>
      <c r="T36" s="34"/>
      <c r="U36" s="35">
        <f t="shared" si="0"/>
        <v>0</v>
      </c>
      <c r="V36" s="36">
        <f t="shared" si="1"/>
        <v>0</v>
      </c>
      <c r="W36" s="37" t="e">
        <f t="shared" si="2"/>
        <v>#DIV/0!</v>
      </c>
    </row>
    <row r="37" spans="1:23" ht="29.25" customHeight="1">
      <c r="A37" s="134"/>
      <c r="B37" s="134"/>
      <c r="C37" s="11">
        <f t="shared" si="3"/>
        <v>27</v>
      </c>
      <c r="D37" s="64" t="s">
        <v>159</v>
      </c>
      <c r="E37" s="34"/>
      <c r="F37" s="34"/>
      <c r="G37" s="34"/>
      <c r="H37" s="34"/>
      <c r="I37" s="34"/>
      <c r="J37" s="34"/>
      <c r="K37" s="34"/>
      <c r="L37" s="34"/>
      <c r="M37" s="34"/>
      <c r="N37" s="34"/>
      <c r="O37" s="34"/>
      <c r="P37" s="34"/>
      <c r="Q37" s="34"/>
      <c r="R37" s="34"/>
      <c r="S37" s="34"/>
      <c r="T37" s="34"/>
      <c r="U37" s="35">
        <f t="shared" si="0"/>
        <v>0</v>
      </c>
      <c r="V37" s="36">
        <f t="shared" si="1"/>
        <v>0</v>
      </c>
      <c r="W37" s="37" t="e">
        <f t="shared" si="2"/>
        <v>#DIV/0!</v>
      </c>
    </row>
    <row r="38" spans="1:23" ht="29.25" customHeight="1">
      <c r="A38" s="134"/>
      <c r="B38" s="134"/>
      <c r="C38" s="11">
        <f t="shared" si="3"/>
        <v>28</v>
      </c>
      <c r="D38" s="64" t="s">
        <v>160</v>
      </c>
      <c r="E38" s="34"/>
      <c r="F38" s="34"/>
      <c r="G38" s="34"/>
      <c r="H38" s="34"/>
      <c r="I38" s="34"/>
      <c r="J38" s="34"/>
      <c r="K38" s="34"/>
      <c r="L38" s="34"/>
      <c r="M38" s="34"/>
      <c r="N38" s="34"/>
      <c r="O38" s="34"/>
      <c r="P38" s="34"/>
      <c r="Q38" s="34"/>
      <c r="R38" s="34"/>
      <c r="S38" s="34"/>
      <c r="T38" s="34"/>
      <c r="U38" s="35">
        <f t="shared" si="0"/>
        <v>0</v>
      </c>
      <c r="V38" s="36">
        <f t="shared" si="1"/>
        <v>0</v>
      </c>
      <c r="W38" s="37" t="e">
        <f t="shared" si="2"/>
        <v>#DIV/0!</v>
      </c>
    </row>
    <row r="39" spans="1:23" ht="29.25" customHeight="1">
      <c r="A39" s="134"/>
      <c r="B39" s="14" t="e">
        <f>B28/B33</f>
        <v>#DIV/0!</v>
      </c>
      <c r="C39" s="11">
        <f t="shared" si="3"/>
        <v>29</v>
      </c>
      <c r="D39" s="64" t="s">
        <v>161</v>
      </c>
      <c r="E39" s="34"/>
      <c r="F39" s="34"/>
      <c r="G39" s="34"/>
      <c r="H39" s="34"/>
      <c r="I39" s="34"/>
      <c r="J39" s="34"/>
      <c r="K39" s="34"/>
      <c r="L39" s="34"/>
      <c r="M39" s="34"/>
      <c r="N39" s="34"/>
      <c r="O39" s="34"/>
      <c r="P39" s="34"/>
      <c r="Q39" s="34"/>
      <c r="R39" s="34"/>
      <c r="S39" s="34"/>
      <c r="T39" s="34"/>
      <c r="U39" s="35">
        <f t="shared" si="0"/>
        <v>0</v>
      </c>
      <c r="V39" s="36">
        <f t="shared" si="1"/>
        <v>0</v>
      </c>
      <c r="W39" s="37" t="e">
        <f t="shared" si="2"/>
        <v>#DIV/0!</v>
      </c>
    </row>
    <row r="40" spans="1:23">
      <c r="D40" s="42" t="s">
        <v>2</v>
      </c>
      <c r="E40" s="52">
        <f t="shared" ref="E40:T40" si="5">COUNTIF(E11:E39,"cumple")</f>
        <v>0</v>
      </c>
      <c r="F40" s="52">
        <f t="shared" si="5"/>
        <v>0</v>
      </c>
      <c r="G40" s="52">
        <f t="shared" si="5"/>
        <v>0</v>
      </c>
      <c r="H40" s="52">
        <f t="shared" si="5"/>
        <v>0</v>
      </c>
      <c r="I40" s="52">
        <f t="shared" si="5"/>
        <v>0</v>
      </c>
      <c r="J40" s="52">
        <f t="shared" si="5"/>
        <v>0</v>
      </c>
      <c r="K40" s="52">
        <f t="shared" si="5"/>
        <v>0</v>
      </c>
      <c r="L40" s="52">
        <f t="shared" si="5"/>
        <v>0</v>
      </c>
      <c r="M40" s="52">
        <f t="shared" si="5"/>
        <v>0</v>
      </c>
      <c r="N40" s="52">
        <f t="shared" si="5"/>
        <v>0</v>
      </c>
      <c r="O40" s="52">
        <f t="shared" si="5"/>
        <v>0</v>
      </c>
      <c r="P40" s="52">
        <f t="shared" si="5"/>
        <v>0</v>
      </c>
      <c r="Q40" s="52">
        <f t="shared" si="5"/>
        <v>0</v>
      </c>
      <c r="R40" s="52">
        <f t="shared" si="5"/>
        <v>0</v>
      </c>
      <c r="S40" s="52">
        <f t="shared" si="5"/>
        <v>0</v>
      </c>
      <c r="T40" s="52">
        <f t="shared" si="5"/>
        <v>0</v>
      </c>
      <c r="U40" s="18">
        <f>SUM(E40:T40)</f>
        <v>0</v>
      </c>
      <c r="V40" s="146"/>
      <c r="W40" s="146"/>
    </row>
    <row r="41" spans="1:23">
      <c r="D41" s="42" t="s">
        <v>14</v>
      </c>
      <c r="E41" s="53">
        <f t="shared" ref="E41:T41" si="6">COUNTIF(E11:E39,"cumple")+COUNTIF(E11:E39,"no cumple")</f>
        <v>0</v>
      </c>
      <c r="F41" s="53">
        <f t="shared" si="6"/>
        <v>0</v>
      </c>
      <c r="G41" s="53">
        <f t="shared" si="6"/>
        <v>0</v>
      </c>
      <c r="H41" s="53">
        <f t="shared" si="6"/>
        <v>0</v>
      </c>
      <c r="I41" s="53">
        <f t="shared" si="6"/>
        <v>0</v>
      </c>
      <c r="J41" s="53">
        <f t="shared" si="6"/>
        <v>0</v>
      </c>
      <c r="K41" s="53">
        <f t="shared" si="6"/>
        <v>0</v>
      </c>
      <c r="L41" s="53">
        <f t="shared" si="6"/>
        <v>0</v>
      </c>
      <c r="M41" s="53">
        <f t="shared" si="6"/>
        <v>0</v>
      </c>
      <c r="N41" s="53">
        <f t="shared" si="6"/>
        <v>0</v>
      </c>
      <c r="O41" s="53">
        <f t="shared" si="6"/>
        <v>0</v>
      </c>
      <c r="P41" s="53">
        <f t="shared" si="6"/>
        <v>0</v>
      </c>
      <c r="Q41" s="53">
        <f t="shared" si="6"/>
        <v>0</v>
      </c>
      <c r="R41" s="53">
        <f t="shared" si="6"/>
        <v>0</v>
      </c>
      <c r="S41" s="53">
        <f t="shared" si="6"/>
        <v>0</v>
      </c>
      <c r="T41" s="53">
        <f t="shared" si="6"/>
        <v>0</v>
      </c>
      <c r="U41" s="19">
        <f>SUM(E41:T41)</f>
        <v>0</v>
      </c>
      <c r="V41" s="144"/>
      <c r="W41" s="144"/>
    </row>
    <row r="42" spans="1:23">
      <c r="D42" s="43" t="s">
        <v>15</v>
      </c>
      <c r="E42" s="54" t="e">
        <f>E40/E41</f>
        <v>#DIV/0!</v>
      </c>
      <c r="F42" s="54" t="e">
        <f t="shared" ref="F42:T42" si="7">F40/F41</f>
        <v>#DIV/0!</v>
      </c>
      <c r="G42" s="54" t="e">
        <f t="shared" si="7"/>
        <v>#DIV/0!</v>
      </c>
      <c r="H42" s="54" t="e">
        <f t="shared" si="7"/>
        <v>#DIV/0!</v>
      </c>
      <c r="I42" s="54" t="e">
        <f t="shared" si="7"/>
        <v>#DIV/0!</v>
      </c>
      <c r="J42" s="54" t="e">
        <f t="shared" si="7"/>
        <v>#DIV/0!</v>
      </c>
      <c r="K42" s="54" t="e">
        <f t="shared" si="7"/>
        <v>#DIV/0!</v>
      </c>
      <c r="L42" s="54" t="e">
        <f t="shared" si="7"/>
        <v>#DIV/0!</v>
      </c>
      <c r="M42" s="54" t="e">
        <f t="shared" si="7"/>
        <v>#DIV/0!</v>
      </c>
      <c r="N42" s="54" t="e">
        <f t="shared" si="7"/>
        <v>#DIV/0!</v>
      </c>
      <c r="O42" s="54" t="e">
        <f t="shared" si="7"/>
        <v>#DIV/0!</v>
      </c>
      <c r="P42" s="54" t="e">
        <f t="shared" si="7"/>
        <v>#DIV/0!</v>
      </c>
      <c r="Q42" s="54" t="e">
        <f t="shared" si="7"/>
        <v>#DIV/0!</v>
      </c>
      <c r="R42" s="54" t="e">
        <f t="shared" si="7"/>
        <v>#DIV/0!</v>
      </c>
      <c r="S42" s="54" t="e">
        <f t="shared" si="7"/>
        <v>#DIV/0!</v>
      </c>
      <c r="T42" s="54" t="e">
        <f t="shared" si="7"/>
        <v>#DIV/0!</v>
      </c>
      <c r="U42" s="20" t="e">
        <f>U40/U41</f>
        <v>#DIV/0!</v>
      </c>
      <c r="V42" s="144"/>
      <c r="W42" s="144"/>
    </row>
    <row r="43" spans="1:23">
      <c r="V43" s="144"/>
      <c r="W43" s="144"/>
    </row>
    <row r="44" spans="1:23">
      <c r="I44" s="23"/>
      <c r="J44" s="23"/>
      <c r="K44" s="23"/>
      <c r="L44" s="23"/>
      <c r="M44" s="23"/>
      <c r="N44" s="23"/>
      <c r="O44" s="23"/>
      <c r="P44" s="23"/>
      <c r="Q44" s="23"/>
      <c r="R44" s="23"/>
      <c r="S44" s="23"/>
      <c r="T44" s="23"/>
      <c r="U44" s="144"/>
      <c r="V44" s="144"/>
      <c r="W44" s="144"/>
    </row>
    <row r="45" spans="1:23">
      <c r="D45" s="40" t="s">
        <v>20</v>
      </c>
      <c r="E45" s="55"/>
      <c r="F45" s="55"/>
      <c r="G45" s="55"/>
      <c r="H45" s="55"/>
      <c r="I45" s="55"/>
      <c r="J45" s="56"/>
      <c r="K45" s="57"/>
      <c r="L45" s="55"/>
      <c r="M45" s="57"/>
      <c r="N45" s="57"/>
      <c r="O45" s="57"/>
      <c r="P45" s="57"/>
      <c r="Q45" s="57"/>
      <c r="R45" s="57"/>
      <c r="S45" s="57"/>
      <c r="T45" s="57"/>
      <c r="U45" s="144"/>
      <c r="V45" s="144"/>
      <c r="W45" s="144"/>
    </row>
    <row r="46" spans="1:23">
      <c r="D46" s="41" t="s">
        <v>21</v>
      </c>
      <c r="E46" s="58">
        <f t="shared" ref="E46:T46" si="8">E9</f>
        <v>0</v>
      </c>
      <c r="F46" s="58">
        <f t="shared" si="8"/>
        <v>0</v>
      </c>
      <c r="G46" s="58">
        <f t="shared" si="8"/>
        <v>0</v>
      </c>
      <c r="H46" s="58">
        <f t="shared" si="8"/>
        <v>0</v>
      </c>
      <c r="I46" s="58">
        <f t="shared" si="8"/>
        <v>0</v>
      </c>
      <c r="J46" s="58">
        <f t="shared" si="8"/>
        <v>0</v>
      </c>
      <c r="K46" s="58">
        <f t="shared" si="8"/>
        <v>0</v>
      </c>
      <c r="L46" s="58">
        <f t="shared" si="8"/>
        <v>0</v>
      </c>
      <c r="M46" s="58">
        <f t="shared" si="8"/>
        <v>0</v>
      </c>
      <c r="N46" s="58">
        <f t="shared" si="8"/>
        <v>0</v>
      </c>
      <c r="O46" s="58">
        <f t="shared" si="8"/>
        <v>0</v>
      </c>
      <c r="P46" s="58">
        <f t="shared" si="8"/>
        <v>0</v>
      </c>
      <c r="Q46" s="58">
        <f t="shared" si="8"/>
        <v>0</v>
      </c>
      <c r="R46" s="58">
        <f t="shared" si="8"/>
        <v>0</v>
      </c>
      <c r="S46" s="58">
        <f t="shared" si="8"/>
        <v>0</v>
      </c>
      <c r="T46" s="58">
        <f t="shared" si="8"/>
        <v>0</v>
      </c>
      <c r="U46" s="144"/>
      <c r="V46" s="144"/>
      <c r="W46" s="144"/>
    </row>
    <row r="47" spans="1:23">
      <c r="D47" s="41" t="s">
        <v>22</v>
      </c>
      <c r="E47" s="59" t="e">
        <f t="shared" ref="E47:S47" si="9">E42</f>
        <v>#DIV/0!</v>
      </c>
      <c r="F47" s="59" t="e">
        <f t="shared" si="9"/>
        <v>#DIV/0!</v>
      </c>
      <c r="G47" s="59" t="e">
        <f t="shared" si="9"/>
        <v>#DIV/0!</v>
      </c>
      <c r="H47" s="59" t="e">
        <f t="shared" si="9"/>
        <v>#DIV/0!</v>
      </c>
      <c r="I47" s="59" t="e">
        <f t="shared" si="9"/>
        <v>#DIV/0!</v>
      </c>
      <c r="J47" s="59" t="e">
        <f t="shared" si="9"/>
        <v>#DIV/0!</v>
      </c>
      <c r="K47" s="59" t="e">
        <f t="shared" si="9"/>
        <v>#DIV/0!</v>
      </c>
      <c r="L47" s="59" t="e">
        <f t="shared" si="9"/>
        <v>#DIV/0!</v>
      </c>
      <c r="M47" s="59" t="e">
        <f t="shared" si="9"/>
        <v>#DIV/0!</v>
      </c>
      <c r="N47" s="59" t="e">
        <f t="shared" si="9"/>
        <v>#DIV/0!</v>
      </c>
      <c r="O47" s="59" t="e">
        <f t="shared" si="9"/>
        <v>#DIV/0!</v>
      </c>
      <c r="P47" s="59" t="e">
        <f t="shared" si="9"/>
        <v>#DIV/0!</v>
      </c>
      <c r="Q47" s="59" t="e">
        <f t="shared" si="9"/>
        <v>#DIV/0!</v>
      </c>
      <c r="R47" s="59" t="e">
        <f t="shared" si="9"/>
        <v>#DIV/0!</v>
      </c>
      <c r="S47" s="59" t="e">
        <f t="shared" si="9"/>
        <v>#DIV/0!</v>
      </c>
      <c r="T47" s="59" t="e">
        <f>T42</f>
        <v>#DIV/0!</v>
      </c>
      <c r="U47" s="144"/>
      <c r="V47" s="144"/>
      <c r="W47" s="144"/>
    </row>
    <row r="48" spans="1:23">
      <c r="U48" s="144"/>
      <c r="V48" s="144"/>
      <c r="W48" s="144"/>
    </row>
    <row r="49" spans="1:24">
      <c r="U49" s="144"/>
      <c r="V49" s="144"/>
      <c r="W49" s="144"/>
    </row>
    <row r="50" spans="1:24" ht="13.5" thickBot="1">
      <c r="A50" s="24"/>
      <c r="B50" s="24"/>
      <c r="C50" s="24"/>
      <c r="D50" s="25"/>
      <c r="E50" s="26"/>
      <c r="F50" s="26"/>
      <c r="G50" s="26"/>
      <c r="H50" s="26"/>
      <c r="I50" s="26"/>
      <c r="J50" s="26"/>
      <c r="K50" s="26"/>
      <c r="L50" s="26"/>
      <c r="M50" s="26"/>
      <c r="N50" s="26"/>
      <c r="O50" s="26"/>
      <c r="P50" s="26"/>
      <c r="Q50" s="26"/>
      <c r="R50" s="26"/>
      <c r="S50" s="26"/>
      <c r="T50" s="26"/>
      <c r="U50" s="144"/>
      <c r="V50" s="144"/>
      <c r="W50" s="144"/>
    </row>
    <row r="51" spans="1:24" ht="36.75" thickBot="1">
      <c r="D51" s="27" t="str">
        <f>A11</f>
        <v xml:space="preserve">Anamnesis </v>
      </c>
      <c r="E51" s="44" t="e">
        <f>B15</f>
        <v>#DIV/0!</v>
      </c>
      <c r="F51" s="28"/>
      <c r="U51" s="144"/>
      <c r="V51" s="144"/>
      <c r="W51" s="144"/>
    </row>
    <row r="52" spans="1:24" ht="36.75" thickBot="1">
      <c r="D52" s="29" t="str">
        <f>A16</f>
        <v xml:space="preserve">Examen físico </v>
      </c>
      <c r="E52" s="45" t="e">
        <f>B18</f>
        <v>#DIV/0!</v>
      </c>
      <c r="F52" s="28"/>
      <c r="U52" s="144"/>
      <c r="V52" s="144"/>
      <c r="W52" s="144"/>
    </row>
    <row r="53" spans="1:24" ht="36.75" thickBot="1">
      <c r="D53" s="29" t="str">
        <f>A19</f>
        <v xml:space="preserve">Diagnostico </v>
      </c>
      <c r="E53" s="46" t="e">
        <f>B19</f>
        <v>#DIV/0!</v>
      </c>
      <c r="F53" s="28"/>
      <c r="U53" s="144"/>
      <c r="V53" s="144"/>
      <c r="W53" s="144"/>
    </row>
    <row r="54" spans="1:24" s="22" customFormat="1" ht="36.75" thickBot="1">
      <c r="A54" s="17"/>
      <c r="B54" s="17"/>
      <c r="C54" s="17"/>
      <c r="D54" s="29" t="str">
        <f>A20</f>
        <v xml:space="preserve">Plan Terapéutico </v>
      </c>
      <c r="E54" s="45" t="e">
        <f>B24</f>
        <v>#DIV/0!</v>
      </c>
      <c r="F54" s="28"/>
      <c r="U54" s="144"/>
      <c r="V54" s="144"/>
      <c r="W54" s="144"/>
      <c r="X54" s="1"/>
    </row>
    <row r="55" spans="1:24" s="22" customFormat="1" ht="36.75" thickBot="1">
      <c r="A55" s="17"/>
      <c r="B55" s="17"/>
      <c r="C55" s="17"/>
      <c r="D55" s="29" t="str">
        <f>A25</f>
        <v xml:space="preserve">Integralidad y secuencia </v>
      </c>
      <c r="E55" s="45" t="e">
        <f>B27</f>
        <v>#DIV/0!</v>
      </c>
      <c r="F55" s="28"/>
      <c r="U55" s="144"/>
      <c r="V55" s="144"/>
      <c r="W55" s="144"/>
      <c r="X55" s="1"/>
    </row>
    <row r="56" spans="1:24" s="22" customFormat="1" ht="36.75" thickBot="1">
      <c r="A56" s="17"/>
      <c r="B56" s="17"/>
      <c r="C56" s="17"/>
      <c r="D56" s="30" t="str">
        <f>A28</f>
        <v xml:space="preserve">Adherencia a la GPC (Guías de prácticas clínicas), protocolos o procedimientos </v>
      </c>
      <c r="E56" s="47" t="e">
        <f>B39</f>
        <v>#DIV/0!</v>
      </c>
      <c r="F56" s="28"/>
      <c r="U56" s="144"/>
      <c r="V56" s="144"/>
      <c r="W56" s="144"/>
      <c r="X56" s="1"/>
    </row>
    <row r="57" spans="1:24" s="22" customFormat="1" ht="36.75" thickBot="1">
      <c r="A57" s="17"/>
      <c r="B57" s="17"/>
      <c r="C57" s="17"/>
      <c r="D57" s="21"/>
      <c r="F57" s="31"/>
      <c r="U57" s="144"/>
      <c r="V57" s="144"/>
      <c r="W57" s="144"/>
      <c r="X57" s="1"/>
    </row>
    <row r="58" spans="1:24">
      <c r="U58" s="144"/>
      <c r="V58" s="144"/>
      <c r="W58" s="144"/>
    </row>
    <row r="59" spans="1:24" s="22" customFormat="1" ht="13.5" thickBot="1">
      <c r="A59" s="17"/>
      <c r="B59" s="17"/>
      <c r="C59" s="17"/>
      <c r="D59" s="21"/>
      <c r="U59" s="144"/>
      <c r="V59" s="144"/>
      <c r="W59" s="144"/>
      <c r="X59" s="1"/>
    </row>
    <row r="60" spans="1:24" s="22" customFormat="1" ht="13.5" thickBot="1">
      <c r="A60" s="17"/>
      <c r="B60" s="135" t="str">
        <f>A11</f>
        <v xml:space="preserve">Anamnesis </v>
      </c>
      <c r="C60" s="72">
        <v>1</v>
      </c>
      <c r="D60" s="73" t="str">
        <f>D11</f>
        <v>Describe claramente el motivo de consulta</v>
      </c>
      <c r="E60" s="74" t="e">
        <f>W11</f>
        <v>#DIV/0!</v>
      </c>
      <c r="U60" s="144"/>
      <c r="V60" s="144"/>
      <c r="W60" s="144"/>
      <c r="X60" s="1"/>
    </row>
    <row r="61" spans="1:24" s="22" customFormat="1" ht="13.5" thickBot="1">
      <c r="A61" s="17"/>
      <c r="B61" s="136"/>
      <c r="C61" s="70">
        <v>2</v>
      </c>
      <c r="D61" s="73" t="str">
        <f t="shared" ref="D61:D88" si="10">D12</f>
        <v>Describe claramente la enfermedad actual</v>
      </c>
      <c r="E61" s="75" t="e">
        <f t="shared" ref="E61:E87" si="11">W12</f>
        <v>#DIV/0!</v>
      </c>
      <c r="U61" s="144"/>
      <c r="V61" s="144"/>
      <c r="W61" s="144"/>
      <c r="X61" s="1"/>
    </row>
    <row r="62" spans="1:24" s="22" customFormat="1" ht="13.5" thickBot="1">
      <c r="A62" s="17"/>
      <c r="B62" s="136"/>
      <c r="C62" s="70">
        <v>3</v>
      </c>
      <c r="D62" s="73" t="str">
        <f t="shared" si="10"/>
        <v>Registro de antecedentes personales</v>
      </c>
      <c r="E62" s="75" t="e">
        <f>W13</f>
        <v>#DIV/0!</v>
      </c>
      <c r="U62" s="144"/>
      <c r="V62" s="144"/>
      <c r="W62" s="144"/>
      <c r="X62" s="1"/>
    </row>
    <row r="63" spans="1:24" s="22" customFormat="1" ht="26.25" thickBot="1">
      <c r="A63" s="17"/>
      <c r="B63" s="136"/>
      <c r="C63" s="70">
        <v>4</v>
      </c>
      <c r="D63" s="73" t="str">
        <f t="shared" si="10"/>
        <v>Registro de antecedentes familiares ( especialmente enfermedad cardiovascular , diabetes y enfermedades infectocontagiosas)</v>
      </c>
      <c r="E63" s="75" t="e">
        <f t="shared" si="11"/>
        <v>#DIV/0!</v>
      </c>
      <c r="U63" s="144"/>
      <c r="V63" s="144"/>
      <c r="W63" s="144"/>
      <c r="X63" s="1"/>
    </row>
    <row r="64" spans="1:24" s="22" customFormat="1" ht="26.25" thickBot="1">
      <c r="A64" s="17"/>
      <c r="B64" s="137"/>
      <c r="C64" s="76">
        <v>5</v>
      </c>
      <c r="D64" s="73" t="str">
        <f t="shared" si="10"/>
        <v>Registro de Revisión por sistemas (Fiebre,diaforesis, cefalea, alteraciones visuales, sintomas respiratorios, sintomas gastrointestinales, patrón de sueño y alimentación)</v>
      </c>
      <c r="E64" s="78" t="e">
        <f t="shared" si="11"/>
        <v>#DIV/0!</v>
      </c>
      <c r="U64" s="144"/>
      <c r="V64" s="144"/>
      <c r="W64" s="144"/>
      <c r="X64" s="1"/>
    </row>
    <row r="65" spans="1:24" s="22" customFormat="1" ht="26.25" thickBot="1">
      <c r="A65" s="17"/>
      <c r="B65" s="128" t="str">
        <f>A16</f>
        <v xml:space="preserve">Examen físico </v>
      </c>
      <c r="C65" s="72">
        <v>6</v>
      </c>
      <c r="D65" s="73" t="str">
        <f t="shared" si="10"/>
        <v>Registro completo de los signos vitales incluye: frecuencia cardiaca, frecuencia respiratoria, tensión arterial, temperatura, en los casos que lo ameriten SO2 y otros de importancia</v>
      </c>
      <c r="E65" s="74" t="e">
        <f t="shared" si="11"/>
        <v>#DIV/0!</v>
      </c>
      <c r="U65" s="144"/>
      <c r="V65" s="144"/>
      <c r="W65" s="144"/>
      <c r="X65" s="1"/>
    </row>
    <row r="66" spans="1:24" s="22" customFormat="1" ht="26.25" thickBot="1">
      <c r="A66" s="17"/>
      <c r="B66" s="129"/>
      <c r="C66" s="70">
        <v>7</v>
      </c>
      <c r="D66" s="73" t="str">
        <f t="shared" si="10"/>
        <v>Registro de Peso y talla, en los casos que lo ameriten IMC (índice de masa corporal) , SCT (superficie corporal Total) y otros relacionados con el estado nutricional</v>
      </c>
      <c r="E66" s="75" t="e">
        <f t="shared" si="11"/>
        <v>#DIV/0!</v>
      </c>
      <c r="U66" s="144"/>
      <c r="V66" s="144"/>
      <c r="W66" s="144"/>
      <c r="X66" s="1"/>
    </row>
    <row r="67" spans="1:24" s="22" customFormat="1" ht="39" thickBot="1">
      <c r="A67" s="17"/>
      <c r="B67" s="130"/>
      <c r="C67" s="76">
        <v>8</v>
      </c>
      <c r="D67" s="73" t="str">
        <f t="shared" si="10"/>
        <v>Registro del examen físico por sistemas y exhaustivo, describiendo claramente las alteraciones (fondo de ojo, alteraciones visuales, ORL, alteraciones dermicas, estado de animo, concentración, memoria, libido)</v>
      </c>
      <c r="E67" s="78" t="e">
        <f t="shared" si="11"/>
        <v>#DIV/0!</v>
      </c>
      <c r="U67" s="144"/>
      <c r="V67" s="144"/>
      <c r="W67" s="144"/>
      <c r="X67" s="1"/>
    </row>
    <row r="68" spans="1:24" s="22" customFormat="1" ht="13.5" thickBot="1">
      <c r="A68" s="17"/>
      <c r="B68" s="90" t="str">
        <f>A19</f>
        <v xml:space="preserve">Diagnostico </v>
      </c>
      <c r="C68" s="80">
        <v>9</v>
      </c>
      <c r="D68" s="73" t="str">
        <f t="shared" si="10"/>
        <v>Codificación adecuada de los diagnósticos confirmados y presuntivos</v>
      </c>
      <c r="E68" s="91" t="e">
        <f t="shared" si="11"/>
        <v>#DIV/0!</v>
      </c>
      <c r="U68" s="144"/>
      <c r="V68" s="144"/>
      <c r="W68" s="144"/>
      <c r="X68" s="1"/>
    </row>
    <row r="69" spans="1:24" s="22" customFormat="1" ht="39" thickBot="1">
      <c r="A69" s="17"/>
      <c r="B69" s="131" t="str">
        <f>A20</f>
        <v xml:space="preserve">Plan Terapéutico </v>
      </c>
      <c r="C69" s="72">
        <v>10</v>
      </c>
      <c r="D69" s="73" t="str">
        <f t="shared" si="10"/>
        <v>Registro de la prescripción de  los medicamentos, incluye: Nombre del medicamento expresado en la denominación común internacional, concentración y forma farmacéutica, vía de administración, dosis y frecuencia de administración, duración del tratamiento)</v>
      </c>
      <c r="E69" s="74" t="e">
        <f t="shared" si="11"/>
        <v>#DIV/0!</v>
      </c>
      <c r="U69" s="144"/>
      <c r="V69" s="144"/>
      <c r="W69" s="144"/>
      <c r="X69" s="1"/>
    </row>
    <row r="70" spans="1:24" s="22" customFormat="1" ht="13.5" thickBot="1">
      <c r="A70" s="17"/>
      <c r="B70" s="132"/>
      <c r="C70" s="70">
        <v>11</v>
      </c>
      <c r="D70" s="73" t="str">
        <f t="shared" si="10"/>
        <v>Registro de ayudas diagnosticas (laboratorios, imágenes diagnosticas, entre otras)</v>
      </c>
      <c r="E70" s="75" t="e">
        <f t="shared" si="11"/>
        <v>#DIV/0!</v>
      </c>
      <c r="G70" s="33"/>
      <c r="U70" s="144"/>
      <c r="V70" s="144"/>
      <c r="W70" s="144"/>
      <c r="X70" s="1"/>
    </row>
    <row r="71" spans="1:24" s="22" customFormat="1" ht="13.5" thickBot="1">
      <c r="A71" s="17"/>
      <c r="B71" s="132"/>
      <c r="C71" s="70">
        <v>12</v>
      </c>
      <c r="D71" s="73" t="str">
        <f t="shared" si="10"/>
        <v>Registro de otros planes terapéuticos</v>
      </c>
      <c r="E71" s="75" t="e">
        <f t="shared" si="11"/>
        <v>#DIV/0!</v>
      </c>
      <c r="G71" s="33"/>
      <c r="U71" s="144"/>
      <c r="V71" s="144"/>
      <c r="W71" s="144"/>
      <c r="X71" s="1"/>
    </row>
    <row r="72" spans="1:24" s="22" customFormat="1" ht="13.5" thickBot="1">
      <c r="A72" s="17"/>
      <c r="B72" s="133"/>
      <c r="C72" s="76">
        <v>13</v>
      </c>
      <c r="D72" s="73" t="str">
        <f t="shared" si="10"/>
        <v>Registro de recomendaciones, incluye signos y síntomas de alarma</v>
      </c>
      <c r="E72" s="78" t="e">
        <f t="shared" si="11"/>
        <v>#DIV/0!</v>
      </c>
      <c r="G72" s="86"/>
      <c r="U72" s="144"/>
      <c r="V72" s="144"/>
      <c r="W72" s="144"/>
      <c r="X72" s="1"/>
    </row>
    <row r="73" spans="1:24" s="22" customFormat="1" ht="26.25" thickBot="1">
      <c r="A73" s="17"/>
      <c r="B73" s="131" t="str">
        <f>A25</f>
        <v xml:space="preserve">Integralidad y secuencia </v>
      </c>
      <c r="C73" s="72">
        <v>14</v>
      </c>
      <c r="D73" s="73" t="str">
        <f t="shared" si="10"/>
        <v>Se evidencia una correlación entre la anamnesis (motivo de consulta, enfermedad actual, antecedentes y revisión por sistemas) y el examen físico</v>
      </c>
      <c r="E73" s="74" t="e">
        <f t="shared" si="11"/>
        <v>#DIV/0!</v>
      </c>
      <c r="G73" s="150"/>
      <c r="U73" s="144"/>
      <c r="V73" s="144"/>
      <c r="W73" s="144"/>
      <c r="X73" s="1"/>
    </row>
    <row r="74" spans="1:24" s="22" customFormat="1" ht="26.25" thickBot="1">
      <c r="A74" s="17"/>
      <c r="B74" s="132"/>
      <c r="C74" s="70">
        <v>15</v>
      </c>
      <c r="D74" s="73" t="str">
        <f t="shared" si="10"/>
        <v>El diagnóstico registrado se relaciona con el motivo de consulta, enfermedad actual y/o hallazgos al examen físico</v>
      </c>
      <c r="E74" s="75" t="e">
        <f t="shared" si="11"/>
        <v>#DIV/0!</v>
      </c>
      <c r="G74" s="150"/>
      <c r="U74" s="144"/>
      <c r="V74" s="144"/>
      <c r="W74" s="144"/>
      <c r="X74" s="1"/>
    </row>
    <row r="75" spans="1:24" s="22" customFormat="1" ht="13.5" thickBot="1">
      <c r="A75" s="17"/>
      <c r="B75" s="133"/>
      <c r="C75" s="76">
        <v>16</v>
      </c>
      <c r="D75" s="73" t="str">
        <f t="shared" si="10"/>
        <v>El plan terapéutico se correlaciona con los diagnósticos registrados</v>
      </c>
      <c r="E75" s="78" t="e">
        <f t="shared" si="11"/>
        <v>#DIV/0!</v>
      </c>
      <c r="G75" s="150"/>
      <c r="U75" s="144"/>
      <c r="V75" s="144"/>
      <c r="W75" s="144"/>
      <c r="X75" s="1"/>
    </row>
    <row r="76" spans="1:24" s="22" customFormat="1" ht="12.75" customHeight="1" thickBot="1">
      <c r="A76" s="17"/>
      <c r="B76" s="131" t="str">
        <f>A28</f>
        <v xml:space="preserve">Adherencia a la GPC (Guías de prácticas clínicas), protocolos o procedimientos </v>
      </c>
      <c r="C76" s="72">
        <v>17</v>
      </c>
      <c r="D76" s="73" t="str">
        <f t="shared" si="10"/>
        <v>La descripción de la anamnesis y el registro del examen físico son acordes al flujograma de atención</v>
      </c>
      <c r="E76" s="74" t="e">
        <f t="shared" si="11"/>
        <v>#DIV/0!</v>
      </c>
      <c r="G76" s="150"/>
      <c r="U76" s="144"/>
      <c r="V76" s="144"/>
      <c r="W76" s="144"/>
      <c r="X76" s="1"/>
    </row>
    <row r="77" spans="1:24" s="22" customFormat="1" ht="26.25" customHeight="1" thickBot="1">
      <c r="A77" s="17"/>
      <c r="B77" s="132"/>
      <c r="C77" s="70">
        <v>18</v>
      </c>
      <c r="D77" s="73" t="str">
        <f t="shared" si="10"/>
        <v>Registro de fecha de diagnóstico, tolerancia al manejo farmacológico, acciones realizadas en caso de intolerancia al mismo</v>
      </c>
      <c r="E77" s="75" t="e">
        <f t="shared" si="11"/>
        <v>#DIV/0!</v>
      </c>
      <c r="G77" s="151"/>
      <c r="U77" s="144"/>
      <c r="V77" s="144"/>
      <c r="W77" s="144"/>
      <c r="X77" s="1"/>
    </row>
    <row r="78" spans="1:24" s="22" customFormat="1" ht="13.5" thickBot="1">
      <c r="A78" s="17"/>
      <c r="B78" s="132"/>
      <c r="C78" s="70">
        <v>19</v>
      </c>
      <c r="D78" s="73" t="str">
        <f t="shared" si="10"/>
        <v xml:space="preserve">Registro de riesgo psicosocial </v>
      </c>
      <c r="E78" s="75" t="e">
        <f t="shared" si="11"/>
        <v>#DIV/0!</v>
      </c>
      <c r="G78" s="151"/>
      <c r="U78" s="144"/>
      <c r="V78" s="144"/>
      <c r="W78" s="144"/>
      <c r="X78" s="1"/>
    </row>
    <row r="79" spans="1:24" s="22" customFormat="1" ht="26.25" thickBot="1">
      <c r="A79" s="17"/>
      <c r="B79" s="132"/>
      <c r="C79" s="70">
        <v>20</v>
      </c>
      <c r="D79" s="73" t="str">
        <f t="shared" si="10"/>
        <v>Registro de comportamientos de riesgos ( uso cigarrillo, alcohol, sustancias psicoactivas, practica sexuales, uso de preservativo y anticonceptivos)</v>
      </c>
      <c r="E79" s="75" t="e">
        <f t="shared" si="11"/>
        <v>#DIV/0!</v>
      </c>
      <c r="G79" s="151"/>
      <c r="U79" s="144"/>
      <c r="V79" s="144"/>
      <c r="W79" s="144"/>
      <c r="X79" s="1"/>
    </row>
    <row r="80" spans="1:24" s="22" customFormat="1" ht="25.5" customHeight="1" thickBot="1">
      <c r="A80" s="17"/>
      <c r="B80" s="132"/>
      <c r="C80" s="70">
        <v>21</v>
      </c>
      <c r="D80" s="73" t="str">
        <f t="shared" si="10"/>
        <v>Registro de otras enfermedades de transmisión sexual</v>
      </c>
      <c r="E80" s="75" t="e">
        <f t="shared" si="11"/>
        <v>#DIV/0!</v>
      </c>
      <c r="G80" s="151"/>
      <c r="U80" s="144"/>
      <c r="V80" s="144"/>
      <c r="W80" s="144"/>
      <c r="X80" s="1"/>
    </row>
    <row r="81" spans="1:24" s="22" customFormat="1" ht="13.5" thickBot="1">
      <c r="A81" s="17"/>
      <c r="B81" s="132"/>
      <c r="C81" s="70">
        <v>22</v>
      </c>
      <c r="D81" s="73" t="str">
        <f t="shared" si="10"/>
        <v>Registro de presencia de complicaciones: Infecciones oportunistas, neoplasias.</v>
      </c>
      <c r="E81" s="75" t="e">
        <f t="shared" si="11"/>
        <v>#DIV/0!</v>
      </c>
      <c r="G81" s="151"/>
      <c r="U81" s="144"/>
      <c r="V81" s="144"/>
      <c r="W81" s="144"/>
      <c r="X81" s="1"/>
    </row>
    <row r="82" spans="1:24" s="22" customFormat="1" ht="13.5" thickBot="1">
      <c r="A82" s="17"/>
      <c r="B82" s="132"/>
      <c r="C82" s="70">
        <v>23</v>
      </c>
      <c r="D82" s="73" t="str">
        <f t="shared" si="10"/>
        <v xml:space="preserve">Registro de esquema de vacunación ( Hepatitis b , influenza, Steptococcus penumonie) </v>
      </c>
      <c r="E82" s="75" t="e">
        <f t="shared" si="11"/>
        <v>#DIV/0!</v>
      </c>
      <c r="G82" s="151"/>
      <c r="U82" s="144"/>
      <c r="V82" s="144"/>
      <c r="W82" s="144"/>
      <c r="X82" s="1"/>
    </row>
    <row r="83" spans="1:24" s="22" customFormat="1" ht="26.25" thickBot="1">
      <c r="A83" s="17"/>
      <c r="B83" s="132"/>
      <c r="C83" s="70">
        <v>24</v>
      </c>
      <c r="D83" s="73" t="str">
        <f t="shared" si="10"/>
        <v>Registro de antecedente de otras enfermedades infecciosas: TBC, leishmaniasis, varicela, entre otras.</v>
      </c>
      <c r="E83" s="75" t="e">
        <f t="shared" si="11"/>
        <v>#DIV/0!</v>
      </c>
      <c r="G83" s="151"/>
      <c r="U83" s="144"/>
      <c r="V83" s="144"/>
      <c r="W83" s="144"/>
      <c r="X83" s="1"/>
    </row>
    <row r="84" spans="1:24" s="22" customFormat="1" ht="26.25" thickBot="1">
      <c r="A84" s="17"/>
      <c r="B84" s="132"/>
      <c r="C84" s="70">
        <v>25</v>
      </c>
      <c r="D84" s="73" t="str">
        <f t="shared" si="10"/>
        <v>La codificación CIE-10 de los diagnósticos esta conforme con la GPC (guía de practica clínica), protocolo o procedimiento</v>
      </c>
      <c r="E84" s="75" t="e">
        <f t="shared" si="11"/>
        <v>#DIV/0!</v>
      </c>
      <c r="G84" s="151"/>
      <c r="U84" s="144"/>
      <c r="V84" s="144"/>
      <c r="W84" s="144"/>
      <c r="X84" s="1"/>
    </row>
    <row r="85" spans="1:24" s="22" customFormat="1" ht="26.25" thickBot="1">
      <c r="A85" s="17"/>
      <c r="B85" s="132"/>
      <c r="C85" s="70">
        <v>26</v>
      </c>
      <c r="D85" s="73" t="str">
        <f t="shared" si="10"/>
        <v>El manejo farmacológico sigue los lineamientos de la GPC (guía de practica clínica), protocolo o procedimiento</v>
      </c>
      <c r="E85" s="75" t="e">
        <f t="shared" si="11"/>
        <v>#DIV/0!</v>
      </c>
      <c r="G85" s="151"/>
      <c r="U85" s="144"/>
      <c r="V85" s="144"/>
      <c r="W85" s="144"/>
      <c r="X85" s="1"/>
    </row>
    <row r="86" spans="1:24" s="22" customFormat="1" ht="26.25" thickBot="1">
      <c r="A86" s="17"/>
      <c r="B86" s="132"/>
      <c r="C86" s="70">
        <v>27</v>
      </c>
      <c r="D86" s="73" t="str">
        <f t="shared" si="10"/>
        <v>El manejo no farmacológico sigue los lineamientos de la GPC (guía de practica clínica), protocolo o procedimiento, incluye remisión oportuna.</v>
      </c>
      <c r="E86" s="75" t="e">
        <f t="shared" si="11"/>
        <v>#DIV/0!</v>
      </c>
      <c r="G86" s="151"/>
      <c r="U86" s="144"/>
      <c r="V86" s="144"/>
      <c r="W86" s="144"/>
      <c r="X86" s="1"/>
    </row>
    <row r="87" spans="1:24" s="22" customFormat="1" ht="39" thickBot="1">
      <c r="A87" s="17"/>
      <c r="B87" s="132"/>
      <c r="C87" s="70">
        <v>28</v>
      </c>
      <c r="D87" s="73" t="str">
        <f t="shared" si="10"/>
        <v>La solicitud de ayudas diagnosticas es racional y congruente con la GPC (guía de practica clínica), protocolo o procedimiento: prueba de tamizaje inicial, prueba confimatoria, Cuadro hemático, función renal, función hepática, glicemia, perfil lipídico, CCV, conteo de CD4, carga viral.</v>
      </c>
      <c r="E87" s="75" t="e">
        <f t="shared" si="11"/>
        <v>#DIV/0!</v>
      </c>
      <c r="G87" s="151"/>
      <c r="U87" s="144"/>
      <c r="V87" s="144"/>
      <c r="W87" s="144"/>
      <c r="X87" s="1"/>
    </row>
    <row r="88" spans="1:24" s="22" customFormat="1" ht="13.5" thickBot="1">
      <c r="A88" s="17"/>
      <c r="B88" s="133"/>
      <c r="C88" s="76">
        <v>29</v>
      </c>
      <c r="D88" s="73" t="str">
        <f t="shared" si="10"/>
        <v>Las recomendaciones son acordes a la  GPC (guía de practica clínica), protocolo o procedimiento</v>
      </c>
      <c r="E88" s="78" t="e">
        <f>W39</f>
        <v>#DIV/0!</v>
      </c>
      <c r="G88" s="151"/>
      <c r="U88" s="144"/>
      <c r="V88" s="144"/>
      <c r="W88" s="144"/>
      <c r="X88" s="1"/>
    </row>
    <row r="89" spans="1:24" s="22" customFormat="1" ht="12.75" customHeight="1">
      <c r="A89" s="17"/>
      <c r="B89" s="17"/>
      <c r="C89" s="17"/>
      <c r="D89" s="68" t="str">
        <f t="shared" ref="D89:D91" si="12">D40</f>
        <v>TOTAL DE CRITERIOS CUMPLIDOS</v>
      </c>
      <c r="E89" s="69">
        <f>U40</f>
        <v>0</v>
      </c>
      <c r="G89" s="151"/>
      <c r="U89" s="144"/>
      <c r="V89" s="144"/>
      <c r="W89" s="144"/>
      <c r="X89" s="1"/>
    </row>
    <row r="90" spans="1:24" s="22" customFormat="1" ht="12.75" customHeight="1">
      <c r="A90" s="17"/>
      <c r="B90" s="17"/>
      <c r="C90" s="17"/>
      <c r="D90" s="49" t="str">
        <f t="shared" si="12"/>
        <v>TOTAL DE CRITERIOS EVALUADOS</v>
      </c>
      <c r="E90" s="51">
        <f>U41</f>
        <v>0</v>
      </c>
      <c r="G90" s="151"/>
      <c r="U90" s="144"/>
      <c r="V90" s="144"/>
      <c r="W90" s="144"/>
      <c r="X90" s="1"/>
    </row>
    <row r="91" spans="1:24" s="22" customFormat="1" ht="13.5" customHeight="1" thickBot="1">
      <c r="A91" s="17"/>
      <c r="B91" s="17"/>
      <c r="C91" s="17"/>
      <c r="D91" s="50" t="str">
        <f t="shared" si="12"/>
        <v>PORCENTAJE DE CUMPLIMIENTO</v>
      </c>
      <c r="E91" s="48" t="e">
        <f>U42</f>
        <v>#DIV/0!</v>
      </c>
      <c r="G91" s="151"/>
      <c r="U91" s="144"/>
      <c r="V91" s="144"/>
      <c r="W91" s="144"/>
      <c r="X91" s="1"/>
    </row>
    <row r="92" spans="1:24" s="22" customFormat="1">
      <c r="A92" s="17"/>
      <c r="B92" s="17"/>
      <c r="C92" s="17"/>
      <c r="D92" s="32"/>
      <c r="G92" s="151"/>
      <c r="U92" s="144"/>
      <c r="V92" s="144"/>
      <c r="W92" s="144"/>
      <c r="X92" s="1"/>
    </row>
    <row r="93" spans="1:24" s="22" customFormat="1">
      <c r="A93" s="17"/>
      <c r="B93" s="17"/>
      <c r="C93" s="17"/>
      <c r="D93" s="32"/>
      <c r="U93" s="144"/>
      <c r="V93" s="144"/>
      <c r="W93" s="144"/>
      <c r="X93" s="1"/>
    </row>
    <row r="94" spans="1:24" s="22" customFormat="1">
      <c r="A94" s="17"/>
      <c r="B94" s="17"/>
      <c r="C94" s="17"/>
      <c r="D94" s="32"/>
      <c r="U94" s="144"/>
      <c r="V94" s="144"/>
      <c r="W94" s="144"/>
      <c r="X94" s="1"/>
    </row>
    <row r="95" spans="1:24">
      <c r="U95" s="144"/>
      <c r="V95" s="144"/>
      <c r="W95" s="144"/>
    </row>
    <row r="96" spans="1:24">
      <c r="B96" s="60" t="s">
        <v>52</v>
      </c>
      <c r="C96" s="145"/>
      <c r="D96" s="145"/>
      <c r="E96" s="145"/>
      <c r="U96" s="144"/>
      <c r="V96" s="144"/>
      <c r="W96" s="144"/>
    </row>
    <row r="97" spans="1:24">
      <c r="U97" s="144"/>
      <c r="V97" s="144"/>
      <c r="W97" s="144"/>
    </row>
    <row r="98" spans="1:24" s="22" customFormat="1">
      <c r="A98" s="17"/>
      <c r="B98" s="17"/>
      <c r="C98" s="17"/>
      <c r="D98" s="21"/>
      <c r="H98" s="33"/>
      <c r="U98" s="144"/>
      <c r="V98" s="144"/>
      <c r="W98" s="144"/>
      <c r="X98" s="1"/>
    </row>
    <row r="99" spans="1:24" s="22" customFormat="1">
      <c r="A99" s="17"/>
      <c r="B99" s="17"/>
      <c r="C99" s="17"/>
      <c r="D99" s="21"/>
      <c r="H99" s="33"/>
      <c r="U99" s="145"/>
      <c r="V99" s="145"/>
      <c r="W99" s="145"/>
      <c r="X99" s="1"/>
    </row>
    <row r="100" spans="1:24" s="22" customFormat="1" ht="90" customHeight="1">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
    </row>
    <row r="101" spans="1:24" s="22" customFormat="1">
      <c r="A101" s="17"/>
      <c r="B101" s="17"/>
      <c r="C101" s="17"/>
      <c r="D101" s="21"/>
      <c r="H101" s="33"/>
      <c r="U101" s="17"/>
      <c r="V101" s="17"/>
      <c r="W101" s="17"/>
      <c r="X101" s="1"/>
    </row>
    <row r="102" spans="1:24" s="22" customFormat="1">
      <c r="A102" s="17"/>
      <c r="B102" s="17"/>
      <c r="C102" s="17"/>
      <c r="D102" s="21"/>
      <c r="H102" s="33"/>
      <c r="U102" s="17"/>
      <c r="V102" s="17"/>
      <c r="W102" s="17"/>
      <c r="X102" s="1"/>
    </row>
    <row r="103" spans="1:24" s="22" customFormat="1">
      <c r="A103" s="17"/>
      <c r="B103" s="17"/>
      <c r="C103" s="17"/>
      <c r="D103" s="21"/>
      <c r="H103" s="33"/>
      <c r="U103" s="17"/>
      <c r="V103" s="17"/>
      <c r="W103" s="17"/>
      <c r="X103" s="1"/>
    </row>
    <row r="104" spans="1:24" s="22" customFormat="1">
      <c r="A104" s="17"/>
      <c r="B104" s="17"/>
      <c r="C104" s="17"/>
      <c r="D104" s="21"/>
      <c r="H104" s="33"/>
      <c r="U104" s="17"/>
      <c r="V104" s="17"/>
      <c r="W104" s="17"/>
      <c r="X104" s="1"/>
    </row>
  </sheetData>
  <mergeCells count="43">
    <mergeCell ref="C96:E96"/>
    <mergeCell ref="A100:W100"/>
    <mergeCell ref="A16:A18"/>
    <mergeCell ref="B65:B67"/>
    <mergeCell ref="B69:B72"/>
    <mergeCell ref="B73:B75"/>
    <mergeCell ref="B76:B88"/>
    <mergeCell ref="A20:A24"/>
    <mergeCell ref="B20:B21"/>
    <mergeCell ref="B22:B23"/>
    <mergeCell ref="V40:W43"/>
    <mergeCell ref="U44:W99"/>
    <mergeCell ref="B60:B64"/>
    <mergeCell ref="G73:G76"/>
    <mergeCell ref="G77:G79"/>
    <mergeCell ref="G80:G92"/>
    <mergeCell ref="A25:A27"/>
    <mergeCell ref="A28:A39"/>
    <mergeCell ref="B28:B32"/>
    <mergeCell ref="B33:B38"/>
    <mergeCell ref="C7:C10"/>
    <mergeCell ref="E10:T10"/>
    <mergeCell ref="A11:A15"/>
    <mergeCell ref="B11:B12"/>
    <mergeCell ref="B13:B14"/>
    <mergeCell ref="A3:W3"/>
    <mergeCell ref="A4:C4"/>
    <mergeCell ref="D4:T6"/>
    <mergeCell ref="U4:U10"/>
    <mergeCell ref="V4:V10"/>
    <mergeCell ref="W4:W10"/>
    <mergeCell ref="A5:C5"/>
    <mergeCell ref="A6:C6"/>
    <mergeCell ref="A7:A10"/>
    <mergeCell ref="B7:B10"/>
    <mergeCell ref="A1:C1"/>
    <mergeCell ref="D1:T1"/>
    <mergeCell ref="U1:W1"/>
    <mergeCell ref="A2:C2"/>
    <mergeCell ref="D2:H2"/>
    <mergeCell ref="I2:R2"/>
    <mergeCell ref="S2:T2"/>
    <mergeCell ref="U2:W2"/>
  </mergeCells>
  <conditionalFormatting sqref="E51:E56">
    <cfRule type="colorScale" priority="11">
      <colorScale>
        <cfvo type="min"/>
        <cfvo type="percentile" val="50"/>
        <cfvo type="max"/>
        <color rgb="FFFF0000"/>
        <color rgb="FFFFEB84"/>
        <color rgb="FF00B050"/>
      </colorScale>
    </cfRule>
  </conditionalFormatting>
  <conditionalFormatting sqref="E60:E88">
    <cfRule type="colorScale" priority="10">
      <colorScale>
        <cfvo type="min"/>
        <cfvo type="percentile" val="50"/>
        <cfvo type="max"/>
        <color rgb="FFFF0000"/>
        <color rgb="FFFFFF00"/>
        <color rgb="FF00B050"/>
      </colorScale>
    </cfRule>
  </conditionalFormatting>
  <conditionalFormatting sqref="E7">
    <cfRule type="duplicateValues" dxfId="53" priority="9"/>
  </conditionalFormatting>
  <conditionalFormatting sqref="F7">
    <cfRule type="duplicateValues" dxfId="52" priority="8"/>
  </conditionalFormatting>
  <conditionalFormatting sqref="G7">
    <cfRule type="duplicateValues" dxfId="51" priority="7"/>
  </conditionalFormatting>
  <conditionalFormatting sqref="H7">
    <cfRule type="duplicateValues" dxfId="50" priority="6"/>
  </conditionalFormatting>
  <conditionalFormatting sqref="I7">
    <cfRule type="duplicateValues" dxfId="49" priority="5"/>
  </conditionalFormatting>
  <conditionalFormatting sqref="J7">
    <cfRule type="duplicateValues" dxfId="48" priority="4"/>
  </conditionalFormatting>
  <conditionalFormatting sqref="K7">
    <cfRule type="duplicateValues" dxfId="47" priority="3"/>
  </conditionalFormatting>
  <conditionalFormatting sqref="L7">
    <cfRule type="duplicateValues" dxfId="46" priority="2"/>
  </conditionalFormatting>
  <conditionalFormatting sqref="M7:S7">
    <cfRule type="duplicateValues" dxfId="45" priority="1"/>
  </conditionalFormatting>
  <conditionalFormatting sqref="E47:T47">
    <cfRule type="colorScale" priority="12">
      <colorScale>
        <cfvo type="min"/>
        <cfvo type="percentile" val="50"/>
        <cfvo type="max"/>
        <color rgb="FFFF0000"/>
        <color rgb="FFFFFF00"/>
        <color rgb="FF00B050"/>
      </colorScale>
    </cfRule>
    <cfRule type="colorScale" priority="13">
      <colorScale>
        <cfvo type="min"/>
        <cfvo type="percentile" val="50"/>
        <cfvo type="max"/>
        <color rgb="FFFF0000"/>
        <color rgb="FFFFFF00"/>
        <color rgb="FF00B050"/>
      </colorScale>
    </cfRule>
  </conditionalFormatting>
  <dataValidations count="1">
    <dataValidation type="list" allowBlank="1" showInputMessage="1" showErrorMessage="1" sqref="E11:T39">
      <formula1>$X$1:$X$2</formula1>
    </dataValidation>
  </dataValidations>
  <pageMargins left="0.7" right="0.7" top="0.75" bottom="0.75" header="0.3" footer="0.3"/>
  <pageSetup scale="2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2"/>
  <sheetViews>
    <sheetView view="pageBreakPreview" topLeftCell="I1" zoomScale="82" zoomScaleNormal="70" zoomScaleSheetLayoutView="82" workbookViewId="0">
      <selection activeCell="Q25" sqref="Q25"/>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hidden="1" customWidth="1"/>
    <col min="25" max="16384" width="11.42578125" style="1"/>
  </cols>
  <sheetData>
    <row r="1" spans="1:24" ht="89.25" customHeight="1">
      <c r="A1" s="139"/>
      <c r="B1" s="139"/>
      <c r="C1" s="139"/>
      <c r="D1" s="138" t="s">
        <v>163</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256</v>
      </c>
      <c r="B2" s="108"/>
      <c r="C2" s="108"/>
      <c r="D2" s="147" t="s">
        <v>260</v>
      </c>
      <c r="E2" s="147"/>
      <c r="F2" s="147"/>
      <c r="G2" s="147"/>
      <c r="H2" s="147"/>
      <c r="I2" s="147" t="s">
        <v>263</v>
      </c>
      <c r="J2" s="147"/>
      <c r="K2" s="147"/>
      <c r="L2" s="147"/>
      <c r="M2" s="147"/>
      <c r="N2" s="147"/>
      <c r="O2" s="147"/>
      <c r="P2" s="147"/>
      <c r="Q2" s="147"/>
      <c r="R2" s="147"/>
      <c r="S2" s="229" t="s">
        <v>244</v>
      </c>
      <c r="T2" s="229"/>
      <c r="U2" s="147" t="s">
        <v>264</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64" t="s">
        <v>1</v>
      </c>
      <c r="E4" s="165"/>
      <c r="F4" s="165"/>
      <c r="G4" s="165"/>
      <c r="H4" s="165"/>
      <c r="I4" s="165"/>
      <c r="J4" s="165"/>
      <c r="K4" s="165"/>
      <c r="L4" s="165"/>
      <c r="M4" s="165"/>
      <c r="N4" s="165"/>
      <c r="O4" s="165"/>
      <c r="P4" s="165"/>
      <c r="Q4" s="165"/>
      <c r="R4" s="165"/>
      <c r="S4" s="165"/>
      <c r="T4" s="166"/>
      <c r="U4" s="118" t="s">
        <v>2</v>
      </c>
      <c r="V4" s="118" t="s">
        <v>3</v>
      </c>
      <c r="W4" s="118" t="s">
        <v>24</v>
      </c>
    </row>
    <row r="5" spans="1:24" ht="20.25" customHeight="1">
      <c r="A5" s="120" t="s">
        <v>4</v>
      </c>
      <c r="B5" s="120"/>
      <c r="C5" s="120"/>
      <c r="D5" s="167"/>
      <c r="E5" s="168"/>
      <c r="F5" s="168"/>
      <c r="G5" s="168"/>
      <c r="H5" s="168"/>
      <c r="I5" s="168"/>
      <c r="J5" s="168"/>
      <c r="K5" s="168"/>
      <c r="L5" s="168"/>
      <c r="M5" s="168"/>
      <c r="N5" s="168"/>
      <c r="O5" s="168"/>
      <c r="P5" s="168"/>
      <c r="Q5" s="168"/>
      <c r="R5" s="168"/>
      <c r="S5" s="168"/>
      <c r="T5" s="169"/>
      <c r="U5" s="119"/>
      <c r="V5" s="119"/>
      <c r="W5" s="119"/>
    </row>
    <row r="6" spans="1:24" ht="20.25" customHeight="1">
      <c r="A6" s="120" t="s">
        <v>5</v>
      </c>
      <c r="B6" s="120"/>
      <c r="C6" s="120"/>
      <c r="D6" s="170"/>
      <c r="E6" s="171"/>
      <c r="F6" s="171"/>
      <c r="G6" s="171"/>
      <c r="H6" s="171"/>
      <c r="I6" s="171"/>
      <c r="J6" s="171"/>
      <c r="K6" s="171"/>
      <c r="L6" s="171"/>
      <c r="M6" s="171"/>
      <c r="N6" s="171"/>
      <c r="O6" s="171"/>
      <c r="P6" s="171"/>
      <c r="Q6" s="171"/>
      <c r="R6" s="171"/>
      <c r="S6" s="171"/>
      <c r="T6" s="172"/>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94"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34" t="s">
        <v>8</v>
      </c>
      <c r="B11" s="134">
        <f>COUNTIF(E11:T15,"cumple")</f>
        <v>0</v>
      </c>
      <c r="C11" s="11">
        <v>1</v>
      </c>
      <c r="D11" s="64" t="s">
        <v>107</v>
      </c>
      <c r="E11" s="34"/>
      <c r="F11" s="34"/>
      <c r="G11" s="34"/>
      <c r="H11" s="34"/>
      <c r="I11" s="34"/>
      <c r="J11" s="34"/>
      <c r="K11" s="34"/>
      <c r="L11" s="34"/>
      <c r="M11" s="34"/>
      <c r="N11" s="34"/>
      <c r="O11" s="34"/>
      <c r="P11" s="34"/>
      <c r="Q11" s="34"/>
      <c r="R11" s="34"/>
      <c r="S11" s="34"/>
      <c r="T11" s="34"/>
      <c r="U11" s="35">
        <f t="shared" ref="U11:U43" si="0">COUNTIF(E11:T11,"CUMPLE")</f>
        <v>0</v>
      </c>
      <c r="V11" s="36">
        <f t="shared" ref="V11:V43" si="1">COUNTIF(E11:T11,"CUMPLE")+COUNTIF(E11:T11,"NO CUMPLE")</f>
        <v>0</v>
      </c>
      <c r="W11" s="37" t="e">
        <f t="shared" ref="W11:W43" si="2">U11/V11</f>
        <v>#DIV/0!</v>
      </c>
    </row>
    <row r="12" spans="1:24" ht="29.25" customHeight="1">
      <c r="A12" s="134"/>
      <c r="B12" s="134"/>
      <c r="C12" s="11">
        <f>C11+1</f>
        <v>2</v>
      </c>
      <c r="D12" s="64" t="s">
        <v>108</v>
      </c>
      <c r="E12" s="34"/>
      <c r="F12" s="34"/>
      <c r="G12" s="34"/>
      <c r="H12" s="34"/>
      <c r="I12" s="34"/>
      <c r="J12" s="34"/>
      <c r="K12" s="34"/>
      <c r="L12" s="34"/>
      <c r="M12" s="34"/>
      <c r="N12" s="34"/>
      <c r="O12" s="34"/>
      <c r="P12" s="34"/>
      <c r="Q12" s="34"/>
      <c r="R12" s="34"/>
      <c r="S12" s="34"/>
      <c r="T12" s="34"/>
      <c r="U12" s="35">
        <f t="shared" si="0"/>
        <v>0</v>
      </c>
      <c r="V12" s="36">
        <f t="shared" si="1"/>
        <v>0</v>
      </c>
      <c r="W12" s="37" t="e">
        <f t="shared" si="2"/>
        <v>#DIV/0!</v>
      </c>
    </row>
    <row r="13" spans="1:24" ht="29.25" customHeight="1">
      <c r="A13" s="134"/>
      <c r="B13" s="134">
        <f>(COUNTIF(E11:T15,"cumple")+COUNTIF(E11:T15,"no cumple"))</f>
        <v>0</v>
      </c>
      <c r="C13" s="11">
        <f t="shared" ref="C13:C17" si="3">C12+1</f>
        <v>3</v>
      </c>
      <c r="D13" s="65" t="s">
        <v>164</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34"/>
      <c r="B14" s="134"/>
      <c r="C14" s="11">
        <f t="shared" si="3"/>
        <v>4</v>
      </c>
      <c r="D14" s="65" t="s">
        <v>135</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34"/>
      <c r="B15" s="14" t="e">
        <f>B11/B13</f>
        <v>#DIV/0!</v>
      </c>
      <c r="C15" s="11">
        <f t="shared" si="3"/>
        <v>5</v>
      </c>
      <c r="D15" s="64" t="s">
        <v>136</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55" t="s">
        <v>9</v>
      </c>
      <c r="B16" s="93">
        <f>COUNTIF(E16:T19,"cumple")</f>
        <v>0</v>
      </c>
      <c r="C16" s="11">
        <f t="shared" si="3"/>
        <v>6</v>
      </c>
      <c r="D16" s="64" t="s">
        <v>110</v>
      </c>
      <c r="E16" s="34"/>
      <c r="F16" s="34"/>
      <c r="G16" s="34"/>
      <c r="H16" s="34"/>
      <c r="I16" s="34"/>
      <c r="J16" s="34"/>
      <c r="K16" s="34"/>
      <c r="L16" s="34"/>
      <c r="M16" s="34"/>
      <c r="N16" s="34"/>
      <c r="O16" s="34"/>
      <c r="P16" s="34"/>
      <c r="Q16" s="34"/>
      <c r="R16" s="34"/>
      <c r="S16" s="34"/>
      <c r="T16" s="34"/>
      <c r="U16" s="35">
        <f t="shared" si="0"/>
        <v>0</v>
      </c>
      <c r="V16" s="36">
        <f t="shared" si="1"/>
        <v>0</v>
      </c>
      <c r="W16" s="37" t="e">
        <f t="shared" si="2"/>
        <v>#DIV/0!</v>
      </c>
    </row>
    <row r="17" spans="1:23" ht="29.25" customHeight="1">
      <c r="A17" s="156"/>
      <c r="B17" s="155">
        <f>(COUNTIF(E16:T19,"cumple")+COUNTIF(E16:T19,"no cumple"))</f>
        <v>0</v>
      </c>
      <c r="C17" s="11">
        <f t="shared" si="3"/>
        <v>7</v>
      </c>
      <c r="D17" s="64" t="s">
        <v>111</v>
      </c>
      <c r="E17" s="34"/>
      <c r="F17" s="34"/>
      <c r="G17" s="34"/>
      <c r="H17" s="34"/>
      <c r="I17" s="34"/>
      <c r="J17" s="34"/>
      <c r="K17" s="34"/>
      <c r="L17" s="34"/>
      <c r="M17" s="34"/>
      <c r="N17" s="34"/>
      <c r="O17" s="34"/>
      <c r="P17" s="34"/>
      <c r="Q17" s="34"/>
      <c r="R17" s="34"/>
      <c r="S17" s="34"/>
      <c r="T17" s="34"/>
      <c r="U17" s="35">
        <f t="shared" si="0"/>
        <v>0</v>
      </c>
      <c r="V17" s="36">
        <f t="shared" si="1"/>
        <v>0</v>
      </c>
      <c r="W17" s="37" t="e">
        <f t="shared" si="2"/>
        <v>#DIV/0!</v>
      </c>
    </row>
    <row r="18" spans="1:23" ht="29.25" customHeight="1">
      <c r="A18" s="156"/>
      <c r="B18" s="157"/>
      <c r="C18" s="11">
        <f t="shared" ref="C18:C36" si="4">C17+1</f>
        <v>8</v>
      </c>
      <c r="D18" s="64" t="s">
        <v>165</v>
      </c>
      <c r="E18" s="34"/>
      <c r="F18" s="34"/>
      <c r="G18" s="34"/>
      <c r="H18" s="34"/>
      <c r="I18" s="34"/>
      <c r="J18" s="34"/>
      <c r="K18" s="34"/>
      <c r="L18" s="34"/>
      <c r="M18" s="34"/>
      <c r="N18" s="34"/>
      <c r="O18" s="34"/>
      <c r="P18" s="34"/>
      <c r="Q18" s="34"/>
      <c r="R18" s="34"/>
      <c r="S18" s="34"/>
      <c r="T18" s="34"/>
      <c r="U18" s="35">
        <f t="shared" si="0"/>
        <v>0</v>
      </c>
      <c r="V18" s="36">
        <f t="shared" si="1"/>
        <v>0</v>
      </c>
      <c r="W18" s="37" t="e">
        <f t="shared" si="2"/>
        <v>#DIV/0!</v>
      </c>
    </row>
    <row r="19" spans="1:23" ht="29.25" customHeight="1">
      <c r="A19" s="157"/>
      <c r="B19" s="14" t="e">
        <f>B16/B17</f>
        <v>#DIV/0!</v>
      </c>
      <c r="C19" s="11">
        <f t="shared" si="4"/>
        <v>9</v>
      </c>
      <c r="D19" s="64" t="s">
        <v>138</v>
      </c>
      <c r="E19" s="34"/>
      <c r="F19" s="34"/>
      <c r="G19" s="34"/>
      <c r="H19" s="34"/>
      <c r="I19" s="34"/>
      <c r="J19" s="34"/>
      <c r="K19" s="34"/>
      <c r="L19" s="34"/>
      <c r="M19" s="34"/>
      <c r="N19" s="34"/>
      <c r="O19" s="34"/>
      <c r="P19" s="34"/>
      <c r="Q19" s="34"/>
      <c r="R19" s="34"/>
      <c r="S19" s="34"/>
      <c r="T19" s="34"/>
      <c r="U19" s="35">
        <f t="shared" si="0"/>
        <v>0</v>
      </c>
      <c r="V19" s="36">
        <f t="shared" si="1"/>
        <v>0</v>
      </c>
      <c r="W19" s="37" t="e">
        <f t="shared" si="2"/>
        <v>#DIV/0!</v>
      </c>
    </row>
    <row r="20" spans="1:23" ht="29.25" customHeight="1">
      <c r="A20" s="161" t="s">
        <v>10</v>
      </c>
      <c r="B20" s="93">
        <f>COUNTIF(E20:T21,"cumple")</f>
        <v>0</v>
      </c>
      <c r="C20" s="11">
        <f t="shared" si="4"/>
        <v>10</v>
      </c>
      <c r="D20" s="64" t="s">
        <v>117</v>
      </c>
      <c r="E20" s="34"/>
      <c r="F20" s="34"/>
      <c r="G20" s="34"/>
      <c r="H20" s="34"/>
      <c r="I20" s="34"/>
      <c r="J20" s="34"/>
      <c r="K20" s="34"/>
      <c r="L20" s="34"/>
      <c r="M20" s="34"/>
      <c r="N20" s="34"/>
      <c r="O20" s="34"/>
      <c r="P20" s="34"/>
      <c r="Q20" s="34"/>
      <c r="R20" s="34"/>
      <c r="S20" s="34"/>
      <c r="T20" s="34"/>
      <c r="U20" s="35">
        <f t="shared" si="0"/>
        <v>0</v>
      </c>
      <c r="V20" s="36">
        <f t="shared" si="1"/>
        <v>0</v>
      </c>
      <c r="W20" s="37" t="e">
        <f t="shared" si="2"/>
        <v>#DIV/0!</v>
      </c>
    </row>
    <row r="21" spans="1:23" ht="29.25" customHeight="1">
      <c r="A21" s="163"/>
      <c r="B21" s="16" t="e">
        <f>W24</f>
        <v>#DIV/0!</v>
      </c>
      <c r="C21" s="11">
        <f t="shared" si="4"/>
        <v>11</v>
      </c>
      <c r="D21" s="64" t="s">
        <v>166</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61" t="s">
        <v>11</v>
      </c>
      <c r="B22" s="95">
        <f>COUNTIF(E22:T25,"cumple")</f>
        <v>0</v>
      </c>
      <c r="C22" s="11">
        <f t="shared" si="4"/>
        <v>12</v>
      </c>
      <c r="D22" s="64" t="s">
        <v>118</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62"/>
      <c r="B23" s="155">
        <f>(COUNTIF(E22:T25,"cumple")+COUNTIF(E22:T25,"no cumple"))</f>
        <v>0</v>
      </c>
      <c r="C23" s="11">
        <f t="shared" si="4"/>
        <v>13</v>
      </c>
      <c r="D23" s="64" t="s">
        <v>119</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29.25" customHeight="1">
      <c r="A24" s="162"/>
      <c r="B24" s="157"/>
      <c r="C24" s="11">
        <f t="shared" si="4"/>
        <v>14</v>
      </c>
      <c r="D24" s="65" t="s">
        <v>120</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40.5" customHeight="1">
      <c r="A25" s="163"/>
      <c r="B25" s="14" t="e">
        <f>B22/B23</f>
        <v>#DIV/0!</v>
      </c>
      <c r="C25" s="11">
        <f t="shared" si="4"/>
        <v>15</v>
      </c>
      <c r="D25" s="64" t="s">
        <v>121</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34" t="s">
        <v>12</v>
      </c>
      <c r="B26" s="93">
        <f>COUNTIF(E26:T28,"cumple")</f>
        <v>0</v>
      </c>
      <c r="C26" s="11">
        <f t="shared" si="4"/>
        <v>16</v>
      </c>
      <c r="D26" s="64" t="s">
        <v>122</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34"/>
      <c r="B27" s="93">
        <f>(COUNTIF(E26:T28,"cumple")+COUNTIF(E26:T28,"no cumple"))</f>
        <v>0</v>
      </c>
      <c r="C27" s="11">
        <f t="shared" si="4"/>
        <v>17</v>
      </c>
      <c r="D27" s="64" t="s">
        <v>123</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34"/>
      <c r="B28" s="14" t="e">
        <f>B26/B27</f>
        <v>#DIV/0!</v>
      </c>
      <c r="C28" s="11">
        <f t="shared" si="4"/>
        <v>18</v>
      </c>
      <c r="D28" s="64" t="s">
        <v>124</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34" t="s">
        <v>13</v>
      </c>
      <c r="B29" s="134">
        <f>COUNTIF(E29:T43,"cumple")</f>
        <v>0</v>
      </c>
      <c r="C29" s="11">
        <f t="shared" si="4"/>
        <v>19</v>
      </c>
      <c r="D29" s="64" t="s">
        <v>125</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34"/>
      <c r="B30" s="134"/>
      <c r="C30" s="11">
        <f t="shared" si="4"/>
        <v>20</v>
      </c>
      <c r="D30" s="64" t="s">
        <v>167</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c r="B31" s="134"/>
      <c r="C31" s="11">
        <f t="shared" si="4"/>
        <v>21</v>
      </c>
      <c r="D31" s="64" t="s">
        <v>168</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134"/>
      <c r="C32" s="11">
        <f t="shared" si="4"/>
        <v>22</v>
      </c>
      <c r="D32" s="64" t="s">
        <v>169</v>
      </c>
      <c r="E32" s="34"/>
      <c r="F32" s="34"/>
      <c r="G32" s="34"/>
      <c r="H32" s="34"/>
      <c r="I32" s="34"/>
      <c r="J32" s="34"/>
      <c r="K32" s="34"/>
      <c r="L32" s="34"/>
      <c r="M32" s="34"/>
      <c r="N32" s="34"/>
      <c r="O32" s="34"/>
      <c r="P32" s="34"/>
      <c r="Q32" s="34"/>
      <c r="R32" s="34"/>
      <c r="S32" s="34"/>
      <c r="T32" s="34"/>
      <c r="U32" s="35">
        <f t="shared" si="0"/>
        <v>0</v>
      </c>
      <c r="V32" s="36">
        <f t="shared" si="1"/>
        <v>0</v>
      </c>
      <c r="W32" s="37" t="e">
        <f t="shared" si="2"/>
        <v>#DIV/0!</v>
      </c>
    </row>
    <row r="33" spans="1:23" ht="29.25" customHeight="1">
      <c r="A33" s="134"/>
      <c r="B33" s="134"/>
      <c r="C33" s="11">
        <f t="shared" si="4"/>
        <v>23</v>
      </c>
      <c r="D33" s="64" t="s">
        <v>126</v>
      </c>
      <c r="E33" s="34"/>
      <c r="F33" s="34"/>
      <c r="G33" s="34"/>
      <c r="H33" s="34"/>
      <c r="I33" s="34"/>
      <c r="J33" s="34"/>
      <c r="K33" s="34"/>
      <c r="L33" s="34"/>
      <c r="M33" s="34"/>
      <c r="N33" s="34"/>
      <c r="O33" s="34"/>
      <c r="P33" s="34"/>
      <c r="Q33" s="34"/>
      <c r="R33" s="34"/>
      <c r="S33" s="34"/>
      <c r="T33" s="34"/>
      <c r="U33" s="35">
        <f t="shared" si="0"/>
        <v>0</v>
      </c>
      <c r="V33" s="36">
        <f t="shared" si="1"/>
        <v>0</v>
      </c>
      <c r="W33" s="37" t="e">
        <f t="shared" si="2"/>
        <v>#DIV/0!</v>
      </c>
    </row>
    <row r="34" spans="1:23" ht="29.25" customHeight="1">
      <c r="A34" s="134"/>
      <c r="B34" s="134">
        <f>(COUNTIF(E29:T43,"cumple")+COUNTIF(E29:T43,"no cumple"))</f>
        <v>0</v>
      </c>
      <c r="C34" s="11">
        <f t="shared" si="4"/>
        <v>24</v>
      </c>
      <c r="D34" s="64" t="s">
        <v>170</v>
      </c>
      <c r="E34" s="34"/>
      <c r="F34" s="34"/>
      <c r="G34" s="34"/>
      <c r="H34" s="34"/>
      <c r="I34" s="34"/>
      <c r="J34" s="34"/>
      <c r="K34" s="34"/>
      <c r="L34" s="34"/>
      <c r="M34" s="34"/>
      <c r="N34" s="34"/>
      <c r="O34" s="34"/>
      <c r="P34" s="34"/>
      <c r="Q34" s="34"/>
      <c r="R34" s="34"/>
      <c r="S34" s="34"/>
      <c r="T34" s="34"/>
      <c r="U34" s="35">
        <f t="shared" si="0"/>
        <v>0</v>
      </c>
      <c r="V34" s="36">
        <f t="shared" si="1"/>
        <v>0</v>
      </c>
      <c r="W34" s="37" t="e">
        <f t="shared" si="2"/>
        <v>#DIV/0!</v>
      </c>
    </row>
    <row r="35" spans="1:23" ht="29.25" customHeight="1">
      <c r="A35" s="134"/>
      <c r="B35" s="134"/>
      <c r="C35" s="11">
        <f t="shared" si="4"/>
        <v>25</v>
      </c>
      <c r="D35" s="64" t="s">
        <v>171</v>
      </c>
      <c r="E35" s="34"/>
      <c r="F35" s="34"/>
      <c r="G35" s="34"/>
      <c r="H35" s="34"/>
      <c r="I35" s="34"/>
      <c r="J35" s="34"/>
      <c r="K35" s="34"/>
      <c r="L35" s="34"/>
      <c r="M35" s="34"/>
      <c r="N35" s="34"/>
      <c r="O35" s="34"/>
      <c r="P35" s="34"/>
      <c r="Q35" s="34"/>
      <c r="R35" s="34"/>
      <c r="S35" s="34"/>
      <c r="T35" s="34"/>
      <c r="U35" s="35">
        <f t="shared" si="0"/>
        <v>0</v>
      </c>
      <c r="V35" s="36">
        <f t="shared" si="1"/>
        <v>0</v>
      </c>
      <c r="W35" s="37" t="e">
        <f t="shared" si="2"/>
        <v>#DIV/0!</v>
      </c>
    </row>
    <row r="36" spans="1:23" ht="29.25" customHeight="1">
      <c r="A36" s="134"/>
      <c r="B36" s="134"/>
      <c r="C36" s="11">
        <f t="shared" si="4"/>
        <v>26</v>
      </c>
      <c r="D36" s="64" t="s">
        <v>172</v>
      </c>
      <c r="E36" s="34"/>
      <c r="F36" s="34"/>
      <c r="G36" s="34"/>
      <c r="H36" s="34"/>
      <c r="I36" s="34"/>
      <c r="J36" s="34"/>
      <c r="K36" s="34"/>
      <c r="L36" s="34"/>
      <c r="M36" s="34"/>
      <c r="N36" s="34"/>
      <c r="O36" s="34"/>
      <c r="P36" s="34"/>
      <c r="Q36" s="34"/>
      <c r="R36" s="34"/>
      <c r="S36" s="34"/>
      <c r="T36" s="34"/>
      <c r="U36" s="35">
        <f t="shared" si="0"/>
        <v>0</v>
      </c>
      <c r="V36" s="36">
        <f t="shared" si="1"/>
        <v>0</v>
      </c>
      <c r="W36" s="37" t="e">
        <f t="shared" si="2"/>
        <v>#DIV/0!</v>
      </c>
    </row>
    <row r="37" spans="1:23" ht="29.25" customHeight="1">
      <c r="A37" s="134"/>
      <c r="B37" s="134"/>
      <c r="C37" s="11">
        <f t="shared" ref="C37:C43" si="5">C36+1</f>
        <v>27</v>
      </c>
      <c r="D37" s="67" t="s">
        <v>173</v>
      </c>
      <c r="E37" s="34"/>
      <c r="F37" s="34"/>
      <c r="G37" s="34"/>
      <c r="H37" s="34"/>
      <c r="I37" s="34"/>
      <c r="J37" s="34"/>
      <c r="K37" s="34"/>
      <c r="L37" s="34"/>
      <c r="M37" s="34"/>
      <c r="N37" s="34"/>
      <c r="O37" s="34"/>
      <c r="P37" s="34"/>
      <c r="Q37" s="34"/>
      <c r="R37" s="34"/>
      <c r="S37" s="34"/>
      <c r="T37" s="34"/>
      <c r="U37" s="35">
        <f t="shared" si="0"/>
        <v>0</v>
      </c>
      <c r="V37" s="36">
        <f t="shared" si="1"/>
        <v>0</v>
      </c>
      <c r="W37" s="37" t="e">
        <f t="shared" si="2"/>
        <v>#DIV/0!</v>
      </c>
    </row>
    <row r="38" spans="1:23" ht="29.25" customHeight="1">
      <c r="A38" s="134"/>
      <c r="B38" s="134"/>
      <c r="C38" s="11">
        <f t="shared" si="5"/>
        <v>28</v>
      </c>
      <c r="D38" s="67" t="s">
        <v>174</v>
      </c>
      <c r="E38" s="34"/>
      <c r="F38" s="34"/>
      <c r="G38" s="34"/>
      <c r="H38" s="34"/>
      <c r="I38" s="34"/>
      <c r="J38" s="34"/>
      <c r="K38" s="34"/>
      <c r="L38" s="34"/>
      <c r="M38" s="34"/>
      <c r="N38" s="34"/>
      <c r="O38" s="34"/>
      <c r="P38" s="34"/>
      <c r="Q38" s="34"/>
      <c r="R38" s="34"/>
      <c r="S38" s="34"/>
      <c r="T38" s="34"/>
      <c r="U38" s="35">
        <f t="shared" si="0"/>
        <v>0</v>
      </c>
      <c r="V38" s="36">
        <f t="shared" si="1"/>
        <v>0</v>
      </c>
      <c r="W38" s="37" t="e">
        <f t="shared" si="2"/>
        <v>#DIV/0!</v>
      </c>
    </row>
    <row r="39" spans="1:23" ht="29.25" customHeight="1">
      <c r="A39" s="134"/>
      <c r="B39" s="134"/>
      <c r="C39" s="11">
        <f t="shared" si="5"/>
        <v>29</v>
      </c>
      <c r="D39" s="67" t="s">
        <v>175</v>
      </c>
      <c r="E39" s="34"/>
      <c r="F39" s="34"/>
      <c r="G39" s="34"/>
      <c r="H39" s="34"/>
      <c r="I39" s="34"/>
      <c r="J39" s="34"/>
      <c r="K39" s="34"/>
      <c r="L39" s="34"/>
      <c r="M39" s="34"/>
      <c r="N39" s="34"/>
      <c r="O39" s="34"/>
      <c r="P39" s="34"/>
      <c r="Q39" s="34"/>
      <c r="R39" s="34"/>
      <c r="S39" s="34"/>
      <c r="T39" s="34"/>
      <c r="U39" s="35">
        <f t="shared" si="0"/>
        <v>0</v>
      </c>
      <c r="V39" s="36">
        <f t="shared" si="1"/>
        <v>0</v>
      </c>
      <c r="W39" s="37" t="e">
        <f t="shared" si="2"/>
        <v>#DIV/0!</v>
      </c>
    </row>
    <row r="40" spans="1:23" ht="29.25" customHeight="1">
      <c r="A40" s="134"/>
      <c r="B40" s="134"/>
      <c r="C40" s="11">
        <f t="shared" si="5"/>
        <v>30</v>
      </c>
      <c r="D40" s="67" t="s">
        <v>176</v>
      </c>
      <c r="E40" s="34"/>
      <c r="F40" s="34"/>
      <c r="G40" s="34"/>
      <c r="H40" s="34"/>
      <c r="I40" s="34"/>
      <c r="J40" s="34"/>
      <c r="K40" s="34"/>
      <c r="L40" s="34"/>
      <c r="M40" s="34"/>
      <c r="N40" s="34"/>
      <c r="O40" s="34"/>
      <c r="P40" s="34"/>
      <c r="Q40" s="34"/>
      <c r="R40" s="34"/>
      <c r="S40" s="34"/>
      <c r="T40" s="34"/>
      <c r="U40" s="35">
        <f t="shared" si="0"/>
        <v>0</v>
      </c>
      <c r="V40" s="36">
        <f t="shared" si="1"/>
        <v>0</v>
      </c>
      <c r="W40" s="37" t="e">
        <f t="shared" si="2"/>
        <v>#DIV/0!</v>
      </c>
    </row>
    <row r="41" spans="1:23" ht="29.25" customHeight="1">
      <c r="A41" s="134"/>
      <c r="B41" s="134"/>
      <c r="C41" s="11">
        <f t="shared" si="5"/>
        <v>31</v>
      </c>
      <c r="D41" s="67" t="s">
        <v>177</v>
      </c>
      <c r="E41" s="34"/>
      <c r="F41" s="34"/>
      <c r="G41" s="34"/>
      <c r="H41" s="34"/>
      <c r="I41" s="34"/>
      <c r="J41" s="34"/>
      <c r="K41" s="34"/>
      <c r="L41" s="34"/>
      <c r="M41" s="34"/>
      <c r="N41" s="34"/>
      <c r="O41" s="34"/>
      <c r="P41" s="34"/>
      <c r="Q41" s="34"/>
      <c r="R41" s="34"/>
      <c r="S41" s="34"/>
      <c r="T41" s="34"/>
      <c r="U41" s="35">
        <f t="shared" si="0"/>
        <v>0</v>
      </c>
      <c r="V41" s="36">
        <f t="shared" si="1"/>
        <v>0</v>
      </c>
      <c r="W41" s="37" t="e">
        <f t="shared" si="2"/>
        <v>#DIV/0!</v>
      </c>
    </row>
    <row r="42" spans="1:23" ht="29.25" customHeight="1">
      <c r="A42" s="134"/>
      <c r="B42" s="134"/>
      <c r="C42" s="11">
        <f t="shared" si="5"/>
        <v>32</v>
      </c>
      <c r="D42" s="67" t="s">
        <v>178</v>
      </c>
      <c r="E42" s="34"/>
      <c r="F42" s="34"/>
      <c r="G42" s="34"/>
      <c r="H42" s="34"/>
      <c r="I42" s="34"/>
      <c r="J42" s="34"/>
      <c r="K42" s="34"/>
      <c r="L42" s="34"/>
      <c r="M42" s="34"/>
      <c r="N42" s="34"/>
      <c r="O42" s="34"/>
      <c r="P42" s="34"/>
      <c r="Q42" s="34"/>
      <c r="R42" s="34"/>
      <c r="S42" s="34"/>
      <c r="T42" s="34"/>
      <c r="U42" s="35">
        <f t="shared" si="0"/>
        <v>0</v>
      </c>
      <c r="V42" s="36">
        <f t="shared" si="1"/>
        <v>0</v>
      </c>
      <c r="W42" s="37" t="e">
        <f t="shared" si="2"/>
        <v>#DIV/0!</v>
      </c>
    </row>
    <row r="43" spans="1:23" ht="29.25" customHeight="1">
      <c r="A43" s="134"/>
      <c r="B43" s="14" t="e">
        <f>B29/B34</f>
        <v>#DIV/0!</v>
      </c>
      <c r="C43" s="11">
        <f t="shared" si="5"/>
        <v>33</v>
      </c>
      <c r="D43" s="64" t="s">
        <v>179</v>
      </c>
      <c r="E43" s="34"/>
      <c r="F43" s="34"/>
      <c r="G43" s="34"/>
      <c r="H43" s="34"/>
      <c r="I43" s="34"/>
      <c r="J43" s="34"/>
      <c r="K43" s="34"/>
      <c r="L43" s="34"/>
      <c r="M43" s="34"/>
      <c r="N43" s="34"/>
      <c r="O43" s="34"/>
      <c r="P43" s="34"/>
      <c r="Q43" s="34"/>
      <c r="R43" s="34"/>
      <c r="S43" s="34"/>
      <c r="T43" s="34"/>
      <c r="U43" s="35">
        <f t="shared" si="0"/>
        <v>0</v>
      </c>
      <c r="V43" s="36">
        <f t="shared" si="1"/>
        <v>0</v>
      </c>
      <c r="W43" s="37" t="e">
        <f t="shared" si="2"/>
        <v>#DIV/0!</v>
      </c>
    </row>
    <row r="44" spans="1:23">
      <c r="D44" s="42" t="s">
        <v>2</v>
      </c>
      <c r="E44" s="52">
        <f t="shared" ref="E44:T44" si="6">COUNTIF(E11:E43,"cumple")</f>
        <v>0</v>
      </c>
      <c r="F44" s="52">
        <f t="shared" si="6"/>
        <v>0</v>
      </c>
      <c r="G44" s="52">
        <f t="shared" si="6"/>
        <v>0</v>
      </c>
      <c r="H44" s="52">
        <f t="shared" si="6"/>
        <v>0</v>
      </c>
      <c r="I44" s="52">
        <f t="shared" si="6"/>
        <v>0</v>
      </c>
      <c r="J44" s="52">
        <f t="shared" si="6"/>
        <v>0</v>
      </c>
      <c r="K44" s="52">
        <f t="shared" si="6"/>
        <v>0</v>
      </c>
      <c r="L44" s="52">
        <f t="shared" si="6"/>
        <v>0</v>
      </c>
      <c r="M44" s="52">
        <f t="shared" si="6"/>
        <v>0</v>
      </c>
      <c r="N44" s="52">
        <f t="shared" si="6"/>
        <v>0</v>
      </c>
      <c r="O44" s="52">
        <f t="shared" si="6"/>
        <v>0</v>
      </c>
      <c r="P44" s="52">
        <f t="shared" si="6"/>
        <v>0</v>
      </c>
      <c r="Q44" s="52">
        <f t="shared" si="6"/>
        <v>0</v>
      </c>
      <c r="R44" s="52">
        <f t="shared" si="6"/>
        <v>0</v>
      </c>
      <c r="S44" s="52">
        <f t="shared" si="6"/>
        <v>0</v>
      </c>
      <c r="T44" s="52">
        <f t="shared" si="6"/>
        <v>0</v>
      </c>
      <c r="U44" s="18">
        <f>SUM(E44:T44)</f>
        <v>0</v>
      </c>
      <c r="V44" s="146"/>
      <c r="W44" s="146"/>
    </row>
    <row r="45" spans="1:23">
      <c r="D45" s="42" t="s">
        <v>14</v>
      </c>
      <c r="E45" s="53">
        <f t="shared" ref="E45:T45" si="7">COUNTIF(E11:E43,"cumple")+COUNTIF(E11:E43,"no cumple")</f>
        <v>0</v>
      </c>
      <c r="F45" s="53">
        <f t="shared" si="7"/>
        <v>0</v>
      </c>
      <c r="G45" s="53">
        <f t="shared" si="7"/>
        <v>0</v>
      </c>
      <c r="H45" s="53">
        <f t="shared" si="7"/>
        <v>0</v>
      </c>
      <c r="I45" s="53">
        <f t="shared" si="7"/>
        <v>0</v>
      </c>
      <c r="J45" s="53">
        <f t="shared" si="7"/>
        <v>0</v>
      </c>
      <c r="K45" s="53">
        <f t="shared" si="7"/>
        <v>0</v>
      </c>
      <c r="L45" s="53">
        <f t="shared" si="7"/>
        <v>0</v>
      </c>
      <c r="M45" s="53">
        <f t="shared" si="7"/>
        <v>0</v>
      </c>
      <c r="N45" s="53">
        <f t="shared" si="7"/>
        <v>0</v>
      </c>
      <c r="O45" s="53">
        <f t="shared" si="7"/>
        <v>0</v>
      </c>
      <c r="P45" s="53">
        <f t="shared" si="7"/>
        <v>0</v>
      </c>
      <c r="Q45" s="53">
        <f t="shared" si="7"/>
        <v>0</v>
      </c>
      <c r="R45" s="53">
        <f t="shared" si="7"/>
        <v>0</v>
      </c>
      <c r="S45" s="53">
        <f t="shared" si="7"/>
        <v>0</v>
      </c>
      <c r="T45" s="53">
        <f t="shared" si="7"/>
        <v>0</v>
      </c>
      <c r="U45" s="19">
        <f>SUM(E45:T45)</f>
        <v>0</v>
      </c>
      <c r="V45" s="144"/>
      <c r="W45" s="144"/>
    </row>
    <row r="46" spans="1:23">
      <c r="D46" s="43" t="s">
        <v>15</v>
      </c>
      <c r="E46" s="54" t="e">
        <f>E44/E45</f>
        <v>#DIV/0!</v>
      </c>
      <c r="F46" s="54" t="e">
        <f t="shared" ref="F46:T46" si="8">F44/F45</f>
        <v>#DIV/0!</v>
      </c>
      <c r="G46" s="54" t="e">
        <f t="shared" si="8"/>
        <v>#DIV/0!</v>
      </c>
      <c r="H46" s="54" t="e">
        <f t="shared" si="8"/>
        <v>#DIV/0!</v>
      </c>
      <c r="I46" s="54" t="e">
        <f t="shared" si="8"/>
        <v>#DIV/0!</v>
      </c>
      <c r="J46" s="54" t="e">
        <f t="shared" si="8"/>
        <v>#DIV/0!</v>
      </c>
      <c r="K46" s="54" t="e">
        <f t="shared" si="8"/>
        <v>#DIV/0!</v>
      </c>
      <c r="L46" s="54" t="e">
        <f t="shared" si="8"/>
        <v>#DIV/0!</v>
      </c>
      <c r="M46" s="54" t="e">
        <f t="shared" si="8"/>
        <v>#DIV/0!</v>
      </c>
      <c r="N46" s="54" t="e">
        <f t="shared" si="8"/>
        <v>#DIV/0!</v>
      </c>
      <c r="O46" s="54" t="e">
        <f t="shared" si="8"/>
        <v>#DIV/0!</v>
      </c>
      <c r="P46" s="54" t="e">
        <f t="shared" si="8"/>
        <v>#DIV/0!</v>
      </c>
      <c r="Q46" s="54" t="e">
        <f t="shared" si="8"/>
        <v>#DIV/0!</v>
      </c>
      <c r="R46" s="54" t="e">
        <f t="shared" si="8"/>
        <v>#DIV/0!</v>
      </c>
      <c r="S46" s="54" t="e">
        <f t="shared" si="8"/>
        <v>#DIV/0!</v>
      </c>
      <c r="T46" s="54" t="e">
        <f t="shared" si="8"/>
        <v>#DIV/0!</v>
      </c>
      <c r="U46" s="20" t="e">
        <f>U44/U45</f>
        <v>#DIV/0!</v>
      </c>
      <c r="V46" s="144"/>
      <c r="W46" s="144"/>
    </row>
    <row r="47" spans="1:23">
      <c r="V47" s="144"/>
      <c r="W47" s="144"/>
    </row>
    <row r="48" spans="1:23">
      <c r="I48" s="23"/>
      <c r="J48" s="23"/>
      <c r="K48" s="23"/>
      <c r="L48" s="23"/>
      <c r="M48" s="23"/>
      <c r="N48" s="23"/>
      <c r="O48" s="23"/>
      <c r="P48" s="23"/>
      <c r="Q48" s="23"/>
      <c r="R48" s="23"/>
      <c r="S48" s="23"/>
      <c r="T48" s="23"/>
      <c r="U48" s="144"/>
      <c r="V48" s="144"/>
      <c r="W48" s="144"/>
    </row>
    <row r="49" spans="1:24">
      <c r="D49" s="40" t="s">
        <v>20</v>
      </c>
      <c r="E49" s="55"/>
      <c r="F49" s="55"/>
      <c r="G49" s="55"/>
      <c r="H49" s="55"/>
      <c r="I49" s="55"/>
      <c r="J49" s="56"/>
      <c r="K49" s="57"/>
      <c r="L49" s="55"/>
      <c r="M49" s="57"/>
      <c r="N49" s="57"/>
      <c r="O49" s="57"/>
      <c r="P49" s="57"/>
      <c r="Q49" s="57"/>
      <c r="R49" s="57"/>
      <c r="S49" s="57"/>
      <c r="T49" s="57"/>
      <c r="U49" s="144"/>
      <c r="V49" s="144"/>
      <c r="W49" s="144"/>
    </row>
    <row r="50" spans="1:24">
      <c r="D50" s="41" t="s">
        <v>21</v>
      </c>
      <c r="E50" s="58">
        <f t="shared" ref="E50:T50" si="9">E9</f>
        <v>0</v>
      </c>
      <c r="F50" s="58">
        <f t="shared" si="9"/>
        <v>0</v>
      </c>
      <c r="G50" s="58">
        <f t="shared" si="9"/>
        <v>0</v>
      </c>
      <c r="H50" s="58">
        <f t="shared" si="9"/>
        <v>0</v>
      </c>
      <c r="I50" s="58">
        <f t="shared" si="9"/>
        <v>0</v>
      </c>
      <c r="J50" s="58">
        <f t="shared" si="9"/>
        <v>0</v>
      </c>
      <c r="K50" s="58">
        <f t="shared" si="9"/>
        <v>0</v>
      </c>
      <c r="L50" s="58">
        <f t="shared" si="9"/>
        <v>0</v>
      </c>
      <c r="M50" s="58">
        <f t="shared" si="9"/>
        <v>0</v>
      </c>
      <c r="N50" s="58">
        <f t="shared" si="9"/>
        <v>0</v>
      </c>
      <c r="O50" s="58">
        <f t="shared" si="9"/>
        <v>0</v>
      </c>
      <c r="P50" s="58">
        <f t="shared" si="9"/>
        <v>0</v>
      </c>
      <c r="Q50" s="58">
        <f t="shared" si="9"/>
        <v>0</v>
      </c>
      <c r="R50" s="58">
        <f t="shared" si="9"/>
        <v>0</v>
      </c>
      <c r="S50" s="58">
        <f t="shared" si="9"/>
        <v>0</v>
      </c>
      <c r="T50" s="58">
        <f t="shared" si="9"/>
        <v>0</v>
      </c>
      <c r="U50" s="144"/>
      <c r="V50" s="144"/>
      <c r="W50" s="144"/>
    </row>
    <row r="51" spans="1:24">
      <c r="D51" s="41" t="s">
        <v>22</v>
      </c>
      <c r="E51" s="59" t="e">
        <f t="shared" ref="E51:S51" si="10">E46</f>
        <v>#DIV/0!</v>
      </c>
      <c r="F51" s="59" t="e">
        <f t="shared" si="10"/>
        <v>#DIV/0!</v>
      </c>
      <c r="G51" s="59" t="e">
        <f t="shared" si="10"/>
        <v>#DIV/0!</v>
      </c>
      <c r="H51" s="59" t="e">
        <f t="shared" si="10"/>
        <v>#DIV/0!</v>
      </c>
      <c r="I51" s="59" t="e">
        <f t="shared" si="10"/>
        <v>#DIV/0!</v>
      </c>
      <c r="J51" s="59" t="e">
        <f t="shared" si="10"/>
        <v>#DIV/0!</v>
      </c>
      <c r="K51" s="59" t="e">
        <f t="shared" si="10"/>
        <v>#DIV/0!</v>
      </c>
      <c r="L51" s="59" t="e">
        <f t="shared" si="10"/>
        <v>#DIV/0!</v>
      </c>
      <c r="M51" s="59" t="e">
        <f t="shared" si="10"/>
        <v>#DIV/0!</v>
      </c>
      <c r="N51" s="59" t="e">
        <f t="shared" si="10"/>
        <v>#DIV/0!</v>
      </c>
      <c r="O51" s="59" t="e">
        <f t="shared" si="10"/>
        <v>#DIV/0!</v>
      </c>
      <c r="P51" s="59" t="e">
        <f t="shared" si="10"/>
        <v>#DIV/0!</v>
      </c>
      <c r="Q51" s="59" t="e">
        <f t="shared" si="10"/>
        <v>#DIV/0!</v>
      </c>
      <c r="R51" s="59" t="e">
        <f t="shared" si="10"/>
        <v>#DIV/0!</v>
      </c>
      <c r="S51" s="59" t="e">
        <f t="shared" si="10"/>
        <v>#DIV/0!</v>
      </c>
      <c r="T51" s="59" t="e">
        <f>T46</f>
        <v>#DIV/0!</v>
      </c>
      <c r="U51" s="144"/>
      <c r="V51" s="144"/>
      <c r="W51" s="144"/>
    </row>
    <row r="52" spans="1:24">
      <c r="U52" s="144"/>
      <c r="V52" s="144"/>
      <c r="W52" s="144"/>
    </row>
    <row r="53" spans="1:24">
      <c r="U53" s="144"/>
      <c r="V53" s="144"/>
      <c r="W53" s="144"/>
    </row>
    <row r="54" spans="1:24" ht="13.5" thickBot="1">
      <c r="A54" s="24"/>
      <c r="B54" s="24"/>
      <c r="C54" s="24"/>
      <c r="D54" s="25"/>
      <c r="E54" s="26"/>
      <c r="F54" s="26"/>
      <c r="G54" s="26"/>
      <c r="H54" s="26"/>
      <c r="I54" s="26"/>
      <c r="J54" s="26"/>
      <c r="K54" s="26"/>
      <c r="L54" s="26"/>
      <c r="M54" s="26"/>
      <c r="N54" s="26"/>
      <c r="O54" s="26"/>
      <c r="P54" s="26"/>
      <c r="Q54" s="26"/>
      <c r="R54" s="26"/>
      <c r="S54" s="26"/>
      <c r="T54" s="26"/>
      <c r="U54" s="144"/>
      <c r="V54" s="144"/>
      <c r="W54" s="144"/>
    </row>
    <row r="55" spans="1:24" ht="36.75" thickBot="1">
      <c r="D55" s="27" t="str">
        <f>A11</f>
        <v xml:space="preserve">Anamnesis </v>
      </c>
      <c r="E55" s="44" t="e">
        <f>B15</f>
        <v>#DIV/0!</v>
      </c>
      <c r="F55" s="28"/>
      <c r="U55" s="144"/>
      <c r="V55" s="144"/>
      <c r="W55" s="144"/>
    </row>
    <row r="56" spans="1:24" ht="36.75" thickBot="1">
      <c r="D56" s="29" t="str">
        <f>A16</f>
        <v xml:space="preserve">Examen físico </v>
      </c>
      <c r="E56" s="45" t="e">
        <f>B19</f>
        <v>#DIV/0!</v>
      </c>
      <c r="F56" s="28"/>
      <c r="U56" s="144"/>
      <c r="V56" s="144"/>
      <c r="W56" s="144"/>
    </row>
    <row r="57" spans="1:24" ht="36.75" thickBot="1">
      <c r="D57" s="29" t="str">
        <f>A20</f>
        <v xml:space="preserve">Diagnostico </v>
      </c>
      <c r="E57" s="46" t="e">
        <f>B21</f>
        <v>#DIV/0!</v>
      </c>
      <c r="F57" s="28"/>
      <c r="U57" s="144"/>
      <c r="V57" s="144"/>
      <c r="W57" s="144"/>
    </row>
    <row r="58" spans="1:24" s="22" customFormat="1" ht="36.75" thickBot="1">
      <c r="A58" s="17"/>
      <c r="B58" s="17"/>
      <c r="C58" s="17"/>
      <c r="D58" s="29" t="str">
        <f>A22</f>
        <v xml:space="preserve">Plan Terapéutico </v>
      </c>
      <c r="E58" s="45" t="e">
        <f>B25</f>
        <v>#DIV/0!</v>
      </c>
      <c r="F58" s="28"/>
      <c r="U58" s="144"/>
      <c r="V58" s="144"/>
      <c r="W58" s="144"/>
      <c r="X58" s="1"/>
    </row>
    <row r="59" spans="1:24" s="22" customFormat="1" ht="36.75" thickBot="1">
      <c r="A59" s="17"/>
      <c r="B59" s="17"/>
      <c r="C59" s="17"/>
      <c r="D59" s="29" t="str">
        <f>A26</f>
        <v xml:space="preserve">Integralidad y secuencia </v>
      </c>
      <c r="E59" s="45" t="e">
        <f>B28</f>
        <v>#DIV/0!</v>
      </c>
      <c r="F59" s="28"/>
      <c r="U59" s="144"/>
      <c r="V59" s="144"/>
      <c r="W59" s="144"/>
      <c r="X59" s="1"/>
    </row>
    <row r="60" spans="1:24" s="22" customFormat="1" ht="36.75" thickBot="1">
      <c r="A60" s="17"/>
      <c r="B60" s="17"/>
      <c r="C60" s="17"/>
      <c r="D60" s="30" t="str">
        <f>A29</f>
        <v xml:space="preserve">Adherencia a la GPC (Guías de prácticas clínicas), protocolos o procedimientos </v>
      </c>
      <c r="E60" s="47" t="e">
        <f>B43</f>
        <v>#DIV/0!</v>
      </c>
      <c r="F60" s="28"/>
      <c r="U60" s="144"/>
      <c r="V60" s="144"/>
      <c r="W60" s="144"/>
      <c r="X60" s="1"/>
    </row>
    <row r="61" spans="1:24" s="22" customFormat="1" ht="36.75" thickBot="1">
      <c r="A61" s="17"/>
      <c r="B61" s="17"/>
      <c r="C61" s="17"/>
      <c r="D61" s="21"/>
      <c r="F61" s="31"/>
      <c r="U61" s="144"/>
      <c r="V61" s="144"/>
      <c r="W61" s="144"/>
      <c r="X61" s="1"/>
    </row>
    <row r="62" spans="1:24">
      <c r="U62" s="144"/>
      <c r="V62" s="144"/>
      <c r="W62" s="144"/>
    </row>
    <row r="63" spans="1:24" s="22" customFormat="1" ht="13.5" thickBot="1">
      <c r="A63" s="17"/>
      <c r="B63" s="17"/>
      <c r="C63" s="17"/>
      <c r="D63" s="21"/>
      <c r="U63" s="144"/>
      <c r="V63" s="144"/>
      <c r="W63" s="144"/>
      <c r="X63" s="1"/>
    </row>
    <row r="64" spans="1:24" s="22" customFormat="1" ht="13.5" thickBot="1">
      <c r="A64" s="17"/>
      <c r="B64" s="135" t="str">
        <f>A11</f>
        <v xml:space="preserve">Anamnesis </v>
      </c>
      <c r="C64" s="72">
        <v>1</v>
      </c>
      <c r="D64" s="73" t="str">
        <f>D11</f>
        <v>Describe claramente el motivo de consulta</v>
      </c>
      <c r="E64" s="74" t="e">
        <f>W11</f>
        <v>#DIV/0!</v>
      </c>
      <c r="U64" s="144"/>
      <c r="V64" s="144"/>
      <c r="W64" s="144"/>
      <c r="X64" s="1"/>
    </row>
    <row r="65" spans="1:24" s="22" customFormat="1" ht="13.5" thickBot="1">
      <c r="A65" s="17"/>
      <c r="B65" s="136"/>
      <c r="C65" s="70">
        <v>2</v>
      </c>
      <c r="D65" s="71" t="str">
        <f t="shared" ref="D65:D96" si="11">D12</f>
        <v>Describe claramente la enfermedad actual</v>
      </c>
      <c r="E65" s="74" t="e">
        <f t="shared" ref="E65:E96" si="12">W12</f>
        <v>#DIV/0!</v>
      </c>
      <c r="U65" s="144"/>
      <c r="V65" s="144"/>
      <c r="W65" s="144"/>
      <c r="X65" s="1"/>
    </row>
    <row r="66" spans="1:24" s="22" customFormat="1" ht="13.5" thickBot="1">
      <c r="A66" s="17"/>
      <c r="B66" s="136"/>
      <c r="C66" s="70">
        <v>3</v>
      </c>
      <c r="D66" s="71" t="str">
        <f t="shared" si="11"/>
        <v>Registro de antecedentes personales y obstétricos</v>
      </c>
      <c r="E66" s="74" t="e">
        <f t="shared" si="12"/>
        <v>#DIV/0!</v>
      </c>
      <c r="U66" s="144"/>
      <c r="V66" s="144"/>
      <c r="W66" s="144"/>
      <c r="X66" s="1"/>
    </row>
    <row r="67" spans="1:24" s="22" customFormat="1" ht="13.5" thickBot="1">
      <c r="A67" s="17"/>
      <c r="B67" s="136"/>
      <c r="C67" s="70">
        <v>4</v>
      </c>
      <c r="D67" s="71" t="str">
        <f t="shared" si="11"/>
        <v>Registro de antecedentes familiares</v>
      </c>
      <c r="E67" s="74" t="e">
        <f t="shared" si="12"/>
        <v>#DIV/0!</v>
      </c>
      <c r="U67" s="144"/>
      <c r="V67" s="144"/>
      <c r="W67" s="144"/>
      <c r="X67" s="1"/>
    </row>
    <row r="68" spans="1:24" s="22" customFormat="1" ht="13.5" thickBot="1">
      <c r="A68" s="17"/>
      <c r="B68" s="137"/>
      <c r="C68" s="76">
        <v>5</v>
      </c>
      <c r="D68" s="77" t="str">
        <f t="shared" si="11"/>
        <v>Registro de Revisión por sistemas</v>
      </c>
      <c r="E68" s="74" t="e">
        <f t="shared" si="12"/>
        <v>#DIV/0!</v>
      </c>
      <c r="U68" s="144"/>
      <c r="V68" s="144"/>
      <c r="W68" s="144"/>
      <c r="X68" s="1"/>
    </row>
    <row r="69" spans="1:24" s="22" customFormat="1" ht="13.5" customHeight="1" thickBot="1">
      <c r="A69" s="17"/>
      <c r="B69" s="128" t="str">
        <f>A16</f>
        <v xml:space="preserve">Examen físico </v>
      </c>
      <c r="C69" s="72">
        <v>6</v>
      </c>
      <c r="D69" s="73" t="str">
        <f t="shared" si="11"/>
        <v>Registro completo de los signos vitales incluye: frecuencia cardiaca, frecuencia respiratoria, tensión arterial, temperatura, en los casos que lo ameriten SO2 y otros de importancia</v>
      </c>
      <c r="E69" s="74" t="e">
        <f t="shared" si="12"/>
        <v>#DIV/0!</v>
      </c>
      <c r="U69" s="144"/>
      <c r="V69" s="144"/>
      <c r="W69" s="144"/>
      <c r="X69" s="1"/>
    </row>
    <row r="70" spans="1:24" s="22" customFormat="1" ht="13.5" customHeight="1" thickBot="1">
      <c r="A70" s="17"/>
      <c r="B70" s="129"/>
      <c r="C70" s="70">
        <v>7</v>
      </c>
      <c r="D70" s="71" t="str">
        <f t="shared" si="11"/>
        <v>Registro de Peso y talla, en los casos que lo ameriten IMC (índice de masa corporal) , SCT (superficie corporal Total) y otros relacionados con el estado nutricional</v>
      </c>
      <c r="E70" s="74" t="e">
        <f t="shared" si="12"/>
        <v>#DIV/0!</v>
      </c>
      <c r="U70" s="144"/>
      <c r="V70" s="144"/>
      <c r="W70" s="144"/>
      <c r="X70" s="1"/>
    </row>
    <row r="71" spans="1:24" s="22" customFormat="1" ht="26.25" thickBot="1">
      <c r="A71" s="17"/>
      <c r="B71" s="129"/>
      <c r="C71" s="70">
        <v>8</v>
      </c>
      <c r="D71" s="71" t="str">
        <f t="shared" si="11"/>
        <v>Valoración obstétrica: altura uterina, número de fetos, situación y presentación fetal, fetocardia y movimientos fetales.</v>
      </c>
      <c r="E71" s="74" t="e">
        <f t="shared" si="12"/>
        <v>#DIV/0!</v>
      </c>
      <c r="U71" s="144"/>
      <c r="V71" s="144"/>
      <c r="W71" s="144"/>
      <c r="X71" s="1"/>
    </row>
    <row r="72" spans="1:24" s="22" customFormat="1" ht="13.5" thickBot="1">
      <c r="A72" s="17"/>
      <c r="B72" s="130"/>
      <c r="C72" s="76">
        <v>9</v>
      </c>
      <c r="D72" s="77" t="str">
        <f t="shared" si="11"/>
        <v>Registro del examen físico por sistemas, describiendo claramente las alteraciones</v>
      </c>
      <c r="E72" s="74" t="e">
        <f t="shared" si="12"/>
        <v>#DIV/0!</v>
      </c>
      <c r="U72" s="144"/>
      <c r="V72" s="144"/>
      <c r="W72" s="144"/>
      <c r="X72" s="1"/>
    </row>
    <row r="73" spans="1:24" s="22" customFormat="1" ht="13.5" thickBot="1">
      <c r="A73" s="17"/>
      <c r="B73" s="128" t="str">
        <f>A20</f>
        <v xml:space="preserve">Diagnostico </v>
      </c>
      <c r="C73" s="72">
        <v>10</v>
      </c>
      <c r="D73" s="73" t="str">
        <f t="shared" si="11"/>
        <v>Codificación adecuada de los diagnósticos confirmados y presuntivos</v>
      </c>
      <c r="E73" s="74" t="e">
        <f t="shared" si="12"/>
        <v>#DIV/0!</v>
      </c>
      <c r="U73" s="144"/>
      <c r="V73" s="144"/>
      <c r="W73" s="144"/>
      <c r="X73" s="1"/>
    </row>
    <row r="74" spans="1:24" s="22" customFormat="1" ht="13.5" thickBot="1">
      <c r="A74" s="17"/>
      <c r="B74" s="130"/>
      <c r="C74" s="76">
        <v>11</v>
      </c>
      <c r="D74" s="77" t="str">
        <f t="shared" si="11"/>
        <v>Registro de riesgo obstétrico.</v>
      </c>
      <c r="E74" s="74" t="e">
        <f t="shared" si="12"/>
        <v>#DIV/0!</v>
      </c>
      <c r="G74" s="33"/>
      <c r="U74" s="144"/>
      <c r="V74" s="144"/>
      <c r="W74" s="144"/>
      <c r="X74" s="1"/>
    </row>
    <row r="75" spans="1:24" s="22" customFormat="1" ht="39" thickBot="1">
      <c r="A75" s="17"/>
      <c r="B75" s="131" t="str">
        <f>A22</f>
        <v xml:space="preserve">Plan Terapéutico </v>
      </c>
      <c r="C75" s="72">
        <v>12</v>
      </c>
      <c r="D75" s="73" t="str">
        <f t="shared" si="11"/>
        <v>Registro de la prescripción de  los medicamentos, incluye: Nombre del medicamento expresado en la denominación común internacional, concentración y forma farmacéutica, vía de administración, dosis y frecuencia de administración, duración del tratamiento)</v>
      </c>
      <c r="E75" s="74" t="e">
        <f t="shared" si="12"/>
        <v>#DIV/0!</v>
      </c>
      <c r="G75" s="33"/>
      <c r="U75" s="144"/>
      <c r="V75" s="144"/>
      <c r="W75" s="144"/>
      <c r="X75" s="1"/>
    </row>
    <row r="76" spans="1:24" s="22" customFormat="1" ht="13.5" thickBot="1">
      <c r="A76" s="17"/>
      <c r="B76" s="132"/>
      <c r="C76" s="70">
        <v>13</v>
      </c>
      <c r="D76" s="71" t="str">
        <f t="shared" si="11"/>
        <v>Registro de ayudas diagnosticas (laboratorios, imágenes diagnosticas, entre otras)</v>
      </c>
      <c r="E76" s="74" t="e">
        <f t="shared" si="12"/>
        <v>#DIV/0!</v>
      </c>
      <c r="G76" s="86"/>
      <c r="U76" s="144"/>
      <c r="V76" s="144"/>
      <c r="W76" s="144"/>
      <c r="X76" s="1"/>
    </row>
    <row r="77" spans="1:24" s="22" customFormat="1" ht="13.5" thickBot="1">
      <c r="A77" s="17"/>
      <c r="B77" s="132"/>
      <c r="C77" s="70">
        <v>14</v>
      </c>
      <c r="D77" s="71" t="str">
        <f t="shared" si="11"/>
        <v>Registro de otros planes terapéuticos</v>
      </c>
      <c r="E77" s="74" t="e">
        <f t="shared" si="12"/>
        <v>#DIV/0!</v>
      </c>
      <c r="G77" s="150"/>
      <c r="U77" s="144"/>
      <c r="V77" s="144"/>
      <c r="W77" s="144"/>
      <c r="X77" s="1"/>
    </row>
    <row r="78" spans="1:24" s="22" customFormat="1" ht="13.5" thickBot="1">
      <c r="A78" s="17"/>
      <c r="B78" s="133"/>
      <c r="C78" s="76">
        <v>15</v>
      </c>
      <c r="D78" s="77" t="str">
        <f t="shared" si="11"/>
        <v>Registro de recomendaciones, incluye signos y síntomas de alarma</v>
      </c>
      <c r="E78" s="74" t="e">
        <f t="shared" si="12"/>
        <v>#DIV/0!</v>
      </c>
      <c r="G78" s="150"/>
      <c r="U78" s="144"/>
      <c r="V78" s="144"/>
      <c r="W78" s="144"/>
      <c r="X78" s="1"/>
    </row>
    <row r="79" spans="1:24" s="22" customFormat="1" ht="26.25" thickBot="1">
      <c r="A79" s="17"/>
      <c r="B79" s="131" t="str">
        <f>A26</f>
        <v xml:space="preserve">Integralidad y secuencia </v>
      </c>
      <c r="C79" s="72">
        <v>16</v>
      </c>
      <c r="D79" s="73" t="str">
        <f t="shared" si="11"/>
        <v>Se evidencia una correlación entre la anamnesis (motivo de consulta, enfermedad actual, antecedentes y revisión por sistemas) y el examen físico</v>
      </c>
      <c r="E79" s="74" t="e">
        <f t="shared" si="12"/>
        <v>#DIV/0!</v>
      </c>
      <c r="G79" s="150"/>
      <c r="U79" s="144"/>
      <c r="V79" s="144"/>
      <c r="W79" s="144"/>
      <c r="X79" s="1"/>
    </row>
    <row r="80" spans="1:24" s="22" customFormat="1" ht="12.75" customHeight="1" thickBot="1">
      <c r="A80" s="17"/>
      <c r="B80" s="132"/>
      <c r="C80" s="70">
        <v>17</v>
      </c>
      <c r="D80" s="71" t="str">
        <f t="shared" si="11"/>
        <v>El diagnóstico registrado se relaciona con el motivo de consulta, enfermedad actual y/o hallazgos al examen físico</v>
      </c>
      <c r="E80" s="74" t="e">
        <f t="shared" si="12"/>
        <v>#DIV/0!</v>
      </c>
      <c r="G80" s="150"/>
      <c r="U80" s="144"/>
      <c r="V80" s="144"/>
      <c r="W80" s="144"/>
      <c r="X80" s="1"/>
    </row>
    <row r="81" spans="1:24" s="22" customFormat="1" ht="26.25" customHeight="1" thickBot="1">
      <c r="A81" s="17"/>
      <c r="B81" s="133"/>
      <c r="C81" s="76">
        <v>18</v>
      </c>
      <c r="D81" s="77" t="str">
        <f t="shared" si="11"/>
        <v>El plan terapéutico se correlaciona con los diagnósticos registrados</v>
      </c>
      <c r="E81" s="74" t="e">
        <f t="shared" si="12"/>
        <v>#DIV/0!</v>
      </c>
      <c r="G81" s="151"/>
      <c r="U81" s="144"/>
      <c r="V81" s="144"/>
      <c r="W81" s="144"/>
      <c r="X81" s="1"/>
    </row>
    <row r="82" spans="1:24" s="22" customFormat="1" ht="51.75" customHeight="1" thickBot="1">
      <c r="A82" s="17"/>
      <c r="B82" s="131" t="str">
        <f>A29</f>
        <v xml:space="preserve">Adherencia a la GPC (Guías de prácticas clínicas), protocolos o procedimientos </v>
      </c>
      <c r="C82" s="72">
        <v>19</v>
      </c>
      <c r="D82" s="73" t="str">
        <f t="shared" si="11"/>
        <v>La descripción de la anamnesis y el registro del examen físico son acordes al flujograma de atención</v>
      </c>
      <c r="E82" s="74" t="e">
        <f t="shared" si="12"/>
        <v>#DIV/0!</v>
      </c>
      <c r="G82" s="151"/>
      <c r="U82" s="144"/>
      <c r="V82" s="144"/>
      <c r="W82" s="144"/>
      <c r="X82" s="1"/>
    </row>
    <row r="83" spans="1:24" s="22" customFormat="1" ht="51.75" thickBot="1">
      <c r="A83" s="17"/>
      <c r="B83" s="132"/>
      <c r="C83" s="70">
        <v>20</v>
      </c>
      <c r="D83" s="71" t="str">
        <f t="shared" si="11"/>
        <v>Evaluación de riesgo psicosocial teniendo en cuenta los factores de riesgo (adolescentes o mayor Primigestante,   multípara, mujeres susceptibles de IVE, Tensión emocional, humor, signos y síntomas neurovegetativos, soporte familiar y de la pareja, embarazo deseado y o programado y riesgo por conflicto armado).</v>
      </c>
      <c r="E83" s="74" t="e">
        <f t="shared" si="12"/>
        <v>#DIV/0!</v>
      </c>
      <c r="G83" s="151"/>
      <c r="U83" s="144"/>
      <c r="V83" s="144"/>
      <c r="W83" s="144"/>
      <c r="X83" s="1"/>
    </row>
    <row r="84" spans="1:24" s="22" customFormat="1" ht="25.5" customHeight="1" thickBot="1">
      <c r="A84" s="17"/>
      <c r="B84" s="132"/>
      <c r="C84" s="70">
        <v>21</v>
      </c>
      <c r="D84" s="71" t="str">
        <f t="shared" si="11"/>
        <v>Diligenciamiento de curvas antropométricas y su análisis correspondiente</v>
      </c>
      <c r="E84" s="74" t="e">
        <f t="shared" si="12"/>
        <v>#DIV/0!</v>
      </c>
      <c r="G84" s="151"/>
      <c r="U84" s="144"/>
      <c r="V84" s="144"/>
      <c r="W84" s="144"/>
      <c r="X84" s="1"/>
    </row>
    <row r="85" spans="1:24" s="22" customFormat="1" ht="13.5" thickBot="1">
      <c r="A85" s="17"/>
      <c r="B85" s="132"/>
      <c r="C85" s="70">
        <v>22</v>
      </c>
      <c r="D85" s="71" t="str">
        <f t="shared" si="11"/>
        <v>Registro del estado de vacunación.</v>
      </c>
      <c r="E85" s="74" t="e">
        <f t="shared" si="12"/>
        <v>#DIV/0!</v>
      </c>
      <c r="G85" s="151"/>
      <c r="U85" s="144"/>
      <c r="V85" s="144"/>
      <c r="W85" s="144"/>
      <c r="X85" s="1"/>
    </row>
    <row r="86" spans="1:24" s="22" customFormat="1" ht="26.25" thickBot="1">
      <c r="A86" s="17"/>
      <c r="B86" s="132"/>
      <c r="C86" s="70">
        <v>23</v>
      </c>
      <c r="D86" s="71" t="str">
        <f t="shared" si="11"/>
        <v>La codificación CIE-10 de los diagnósticos esta conforme con la GPC (guía de practica clínica), protocolo o procedimiento</v>
      </c>
      <c r="E86" s="74" t="e">
        <f t="shared" si="12"/>
        <v>#DIV/0!</v>
      </c>
      <c r="G86" s="151"/>
      <c r="U86" s="144"/>
      <c r="V86" s="144"/>
      <c r="W86" s="144"/>
      <c r="X86" s="1"/>
    </row>
    <row r="87" spans="1:24" s="22" customFormat="1" ht="26.25" thickBot="1">
      <c r="A87" s="17"/>
      <c r="B87" s="132"/>
      <c r="C87" s="70">
        <v>24</v>
      </c>
      <c r="D87" s="71" t="str">
        <f t="shared" si="11"/>
        <v>El manejo farmacológico sigue los lineamientos de la GPC (guía de practica clínica), protocolo o procedimiento: micronutrientes y según hallazgos y diagnóstico.</v>
      </c>
      <c r="E87" s="74" t="e">
        <f t="shared" si="12"/>
        <v>#DIV/0!</v>
      </c>
      <c r="G87" s="151"/>
      <c r="U87" s="144"/>
      <c r="V87" s="144"/>
      <c r="W87" s="144"/>
      <c r="X87" s="1"/>
    </row>
    <row r="88" spans="1:24" s="22" customFormat="1" ht="26.25" thickBot="1">
      <c r="A88" s="17"/>
      <c r="B88" s="132"/>
      <c r="C88" s="70">
        <v>25</v>
      </c>
      <c r="D88" s="71" t="str">
        <f t="shared" si="11"/>
        <v>El manejo no farmacológico sigue los lineamientos de la GPC (guía de practica clínica), protocolo o procedimiento</v>
      </c>
      <c r="E88" s="74" t="e">
        <f t="shared" si="12"/>
        <v>#DIV/0!</v>
      </c>
      <c r="G88" s="151"/>
      <c r="U88" s="144"/>
      <c r="V88" s="144"/>
      <c r="W88" s="144"/>
      <c r="X88" s="1"/>
    </row>
    <row r="89" spans="1:24" s="22" customFormat="1" ht="51.75" thickBot="1">
      <c r="A89" s="17"/>
      <c r="B89" s="132"/>
      <c r="C89" s="70">
        <v>26</v>
      </c>
      <c r="D89" s="71" t="str">
        <f t="shared" si="11"/>
        <v>La solicitud de ayudas diagnosticas es racional y congruente con la GPC (guía de practica clínica) según el trimestre, protocolo o procedimiento: Hemograma, Hemoclasificación, glicemia, prueba de tolerancia oral a la glucosa, serología, VIH, AgsHB, serología para toxoplasmosis, frotis de flujo vaginal, urocultivo, citología cervicouterina, ecografía obstétrica</v>
      </c>
      <c r="E89" s="74" t="e">
        <f t="shared" si="12"/>
        <v>#DIV/0!</v>
      </c>
      <c r="G89" s="151"/>
      <c r="U89" s="144"/>
      <c r="V89" s="144"/>
      <c r="W89" s="144"/>
      <c r="X89" s="1"/>
    </row>
    <row r="90" spans="1:24" s="22" customFormat="1" ht="13.5" thickBot="1">
      <c r="A90" s="17"/>
      <c r="B90" s="132"/>
      <c r="C90" s="70">
        <v>27</v>
      </c>
      <c r="D90" s="71" t="str">
        <f t="shared" si="11"/>
        <v>Análisis correcto de las ayudas diagnósticas solicitadas en cada uno de los controles prenatales.</v>
      </c>
      <c r="E90" s="74" t="e">
        <f t="shared" si="12"/>
        <v>#DIV/0!</v>
      </c>
      <c r="G90" s="151"/>
      <c r="U90" s="144"/>
      <c r="V90" s="144"/>
      <c r="W90" s="144"/>
      <c r="X90" s="1"/>
    </row>
    <row r="91" spans="1:24" s="22" customFormat="1" ht="26.25" thickBot="1">
      <c r="A91" s="17"/>
      <c r="B91" s="132"/>
      <c r="C91" s="70">
        <v>28</v>
      </c>
      <c r="D91" s="71" t="str">
        <f t="shared" si="11"/>
        <v>Registro de factores de riesgo para presentar morbilidad materna extrema, e intervención realizada a partir de estos.</v>
      </c>
      <c r="E91" s="74" t="e">
        <f t="shared" si="12"/>
        <v>#DIV/0!</v>
      </c>
      <c r="G91" s="151"/>
      <c r="U91" s="144"/>
      <c r="V91" s="144"/>
      <c r="W91" s="144"/>
      <c r="X91" s="1"/>
    </row>
    <row r="92" spans="1:24" s="22" customFormat="1" ht="51.75" thickBot="1">
      <c r="A92" s="17"/>
      <c r="B92" s="132"/>
      <c r="C92" s="70">
        <v>29</v>
      </c>
      <c r="D92" s="71" t="str">
        <f t="shared" si="11"/>
        <v>Las recomendaciones son acordes a la  GPC (guía de practica clínica), protocolo o procedimiento: Remisión a curso de preparación del parto, Consejería planificación familiar, Educación en lactancia materna exclusiva, educación a la pareja, nutrición, higiene personal, higiene en cavidad bucal, importancia de la adherencia y asistencia a controles, parto institucional</v>
      </c>
      <c r="E92" s="74" t="e">
        <f t="shared" si="12"/>
        <v>#DIV/0!</v>
      </c>
      <c r="G92" s="151"/>
      <c r="U92" s="144"/>
      <c r="V92" s="144"/>
      <c r="W92" s="144"/>
      <c r="X92" s="1"/>
    </row>
    <row r="93" spans="1:24" s="22" customFormat="1" ht="13.5" thickBot="1">
      <c r="A93" s="17"/>
      <c r="B93" s="132"/>
      <c r="C93" s="70">
        <v>30</v>
      </c>
      <c r="D93" s="71" t="str">
        <f t="shared" si="11"/>
        <v>Registro del concepto del Gineco- Obstetra</v>
      </c>
      <c r="E93" s="74" t="e">
        <f t="shared" si="12"/>
        <v>#DIV/0!</v>
      </c>
      <c r="G93" s="151"/>
      <c r="U93" s="144"/>
      <c r="V93" s="144"/>
      <c r="W93" s="144"/>
      <c r="X93" s="1"/>
    </row>
    <row r="94" spans="1:24" s="22" customFormat="1" ht="13.5" thickBot="1">
      <c r="A94" s="17"/>
      <c r="B94" s="132"/>
      <c r="C94" s="70">
        <v>31</v>
      </c>
      <c r="D94" s="71" t="str">
        <f t="shared" si="11"/>
        <v>Registro de solicitud y estado de remisiones: Nutrición, Psicología, Odontología</v>
      </c>
      <c r="E94" s="74" t="e">
        <f t="shared" si="12"/>
        <v>#DIV/0!</v>
      </c>
      <c r="G94" s="151"/>
      <c r="U94" s="144"/>
      <c r="V94" s="144"/>
      <c r="W94" s="144"/>
      <c r="X94" s="1"/>
    </row>
    <row r="95" spans="1:24" s="22" customFormat="1" ht="13.5" thickBot="1">
      <c r="A95" s="17"/>
      <c r="B95" s="132"/>
      <c r="C95" s="70">
        <v>32</v>
      </c>
      <c r="D95" s="71" t="str">
        <f t="shared" si="11"/>
        <v>Diligenciamiento completo de carné materno</v>
      </c>
      <c r="E95" s="74" t="e">
        <f t="shared" si="12"/>
        <v>#DIV/0!</v>
      </c>
      <c r="G95" s="151"/>
      <c r="U95" s="144"/>
      <c r="V95" s="144"/>
      <c r="W95" s="144"/>
      <c r="X95" s="1"/>
    </row>
    <row r="96" spans="1:24" s="22" customFormat="1" ht="13.5" thickBot="1">
      <c r="A96" s="17"/>
      <c r="B96" s="133"/>
      <c r="C96" s="76">
        <v>33</v>
      </c>
      <c r="D96" s="77" t="str">
        <f t="shared" si="11"/>
        <v>Registro de la fecha del próximo control</v>
      </c>
      <c r="E96" s="74" t="e">
        <f t="shared" si="12"/>
        <v>#DIV/0!</v>
      </c>
      <c r="G96" s="151"/>
      <c r="U96" s="144"/>
      <c r="V96" s="144"/>
      <c r="W96" s="144"/>
      <c r="X96" s="1"/>
    </row>
    <row r="97" spans="1:24" s="22" customFormat="1" ht="12.75" customHeight="1">
      <c r="A97" s="17"/>
      <c r="B97" s="17"/>
      <c r="C97" s="17"/>
      <c r="D97" s="68" t="str">
        <f>D44</f>
        <v>TOTAL DE CRITERIOS CUMPLIDOS</v>
      </c>
      <c r="E97" s="69">
        <f>U44</f>
        <v>0</v>
      </c>
      <c r="G97" s="151"/>
      <c r="U97" s="144"/>
      <c r="V97" s="144"/>
      <c r="W97" s="144"/>
      <c r="X97" s="1"/>
    </row>
    <row r="98" spans="1:24" s="22" customFormat="1" ht="12.75" customHeight="1">
      <c r="A98" s="17"/>
      <c r="B98" s="17"/>
      <c r="C98" s="17"/>
      <c r="D98" s="49" t="str">
        <f>D45</f>
        <v>TOTAL DE CRITERIOS EVALUADOS</v>
      </c>
      <c r="E98" s="51">
        <f>U45</f>
        <v>0</v>
      </c>
      <c r="G98" s="151"/>
      <c r="U98" s="144"/>
      <c r="V98" s="144"/>
      <c r="W98" s="144"/>
      <c r="X98" s="1"/>
    </row>
    <row r="99" spans="1:24" s="22" customFormat="1" ht="13.5" customHeight="1" thickBot="1">
      <c r="A99" s="17"/>
      <c r="B99" s="17"/>
      <c r="C99" s="17"/>
      <c r="D99" s="50" t="str">
        <f>D46</f>
        <v>PORCENTAJE DE CUMPLIMIENTO</v>
      </c>
      <c r="E99" s="48" t="e">
        <f>U46</f>
        <v>#DIV/0!</v>
      </c>
      <c r="G99" s="151"/>
      <c r="U99" s="144"/>
      <c r="V99" s="144"/>
      <c r="W99" s="144"/>
      <c r="X99" s="1"/>
    </row>
    <row r="100" spans="1:24" s="22" customFormat="1">
      <c r="A100" s="17"/>
      <c r="B100" s="17"/>
      <c r="C100" s="17"/>
      <c r="D100" s="32"/>
      <c r="G100" s="151"/>
      <c r="U100" s="144"/>
      <c r="V100" s="144"/>
      <c r="W100" s="144"/>
      <c r="X100" s="1"/>
    </row>
    <row r="101" spans="1:24" s="22" customFormat="1">
      <c r="A101" s="17"/>
      <c r="B101" s="17"/>
      <c r="C101" s="17"/>
      <c r="D101" s="32"/>
      <c r="U101" s="144"/>
      <c r="V101" s="144"/>
      <c r="W101" s="144"/>
      <c r="X101" s="1"/>
    </row>
    <row r="102" spans="1:24" s="22" customFormat="1">
      <c r="A102" s="17"/>
      <c r="B102" s="17"/>
      <c r="C102" s="17"/>
      <c r="D102" s="32"/>
      <c r="U102" s="144"/>
      <c r="V102" s="144"/>
      <c r="W102" s="144"/>
      <c r="X102" s="1"/>
    </row>
    <row r="103" spans="1:24">
      <c r="U103" s="144"/>
      <c r="V103" s="144"/>
      <c r="W103" s="144"/>
    </row>
    <row r="104" spans="1:24">
      <c r="B104" s="60" t="s">
        <v>52</v>
      </c>
      <c r="C104" s="145"/>
      <c r="D104" s="145"/>
      <c r="E104" s="145"/>
      <c r="U104" s="144"/>
      <c r="V104" s="144"/>
      <c r="W104" s="144"/>
    </row>
    <row r="105" spans="1:24">
      <c r="U105" s="144"/>
      <c r="V105" s="144"/>
      <c r="W105" s="144"/>
    </row>
    <row r="106" spans="1:24" s="22" customFormat="1">
      <c r="A106" s="17"/>
      <c r="B106" s="17"/>
      <c r="C106" s="17"/>
      <c r="D106" s="21"/>
      <c r="H106" s="33"/>
      <c r="U106" s="144"/>
      <c r="V106" s="144"/>
      <c r="W106" s="144"/>
      <c r="X106" s="1"/>
    </row>
    <row r="107" spans="1:24" s="22" customFormat="1">
      <c r="A107" s="17"/>
      <c r="B107" s="17"/>
      <c r="C107" s="17"/>
      <c r="D107" s="21"/>
      <c r="H107" s="33"/>
      <c r="U107" s="145"/>
      <c r="V107" s="145"/>
      <c r="W107" s="145"/>
      <c r="X107" s="1"/>
    </row>
    <row r="108" spans="1:24" s="22" customFormat="1" ht="90" customHeight="1">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
    </row>
    <row r="109" spans="1:24" s="22" customFormat="1">
      <c r="A109" s="17"/>
      <c r="B109" s="17"/>
      <c r="C109" s="17"/>
      <c r="D109" s="21"/>
      <c r="H109" s="33"/>
      <c r="U109" s="17"/>
      <c r="V109" s="17"/>
      <c r="W109" s="17"/>
      <c r="X109" s="1"/>
    </row>
    <row r="110" spans="1:24" s="22" customFormat="1">
      <c r="A110" s="17"/>
      <c r="B110" s="17"/>
      <c r="C110" s="17"/>
      <c r="D110" s="21"/>
      <c r="H110" s="33"/>
      <c r="U110" s="17"/>
      <c r="V110" s="17"/>
      <c r="W110" s="17"/>
      <c r="X110" s="1"/>
    </row>
    <row r="111" spans="1:24" s="22" customFormat="1">
      <c r="A111" s="17"/>
      <c r="B111" s="17"/>
      <c r="C111" s="17"/>
      <c r="D111" s="21"/>
      <c r="H111" s="33"/>
      <c r="U111" s="17"/>
      <c r="V111" s="17"/>
      <c r="W111" s="17"/>
      <c r="X111" s="1"/>
    </row>
    <row r="112" spans="1:24" s="22" customFormat="1">
      <c r="A112" s="17"/>
      <c r="B112" s="17"/>
      <c r="C112" s="17"/>
      <c r="D112" s="21"/>
      <c r="H112" s="33"/>
      <c r="U112" s="17"/>
      <c r="V112" s="17"/>
      <c r="W112" s="17"/>
      <c r="X112" s="1"/>
    </row>
  </sheetData>
  <mergeCells count="45">
    <mergeCell ref="C104:E104"/>
    <mergeCell ref="A108:W108"/>
    <mergeCell ref="B17:B18"/>
    <mergeCell ref="A20:A21"/>
    <mergeCell ref="B69:B72"/>
    <mergeCell ref="B73:B74"/>
    <mergeCell ref="B82:B96"/>
    <mergeCell ref="B79:B81"/>
    <mergeCell ref="B75:B78"/>
    <mergeCell ref="V44:W47"/>
    <mergeCell ref="U48:W107"/>
    <mergeCell ref="B64:B68"/>
    <mergeCell ref="G77:G80"/>
    <mergeCell ref="G81:G83"/>
    <mergeCell ref="G84:G100"/>
    <mergeCell ref="A22:A25"/>
    <mergeCell ref="B23:B24"/>
    <mergeCell ref="A26:A28"/>
    <mergeCell ref="A29:A43"/>
    <mergeCell ref="B29:B33"/>
    <mergeCell ref="B34:B42"/>
    <mergeCell ref="A16:A19"/>
    <mergeCell ref="A3:W3"/>
    <mergeCell ref="A4:C4"/>
    <mergeCell ref="D4:T6"/>
    <mergeCell ref="U4:U10"/>
    <mergeCell ref="V4:V10"/>
    <mergeCell ref="W4:W10"/>
    <mergeCell ref="A5:C5"/>
    <mergeCell ref="A6:C6"/>
    <mergeCell ref="A7:A10"/>
    <mergeCell ref="B7:B10"/>
    <mergeCell ref="C7:C10"/>
    <mergeCell ref="E10:T10"/>
    <mergeCell ref="A11:A15"/>
    <mergeCell ref="B11:B12"/>
    <mergeCell ref="B13:B14"/>
    <mergeCell ref="A1:C1"/>
    <mergeCell ref="D1:T1"/>
    <mergeCell ref="U1:W1"/>
    <mergeCell ref="A2:C2"/>
    <mergeCell ref="D2:H2"/>
    <mergeCell ref="I2:R2"/>
    <mergeCell ref="S2:T2"/>
    <mergeCell ref="U2:W2"/>
  </mergeCells>
  <conditionalFormatting sqref="E55:E60">
    <cfRule type="colorScale" priority="12">
      <colorScale>
        <cfvo type="min"/>
        <cfvo type="percentile" val="50"/>
        <cfvo type="max"/>
        <color rgb="FFFF0000"/>
        <color rgb="FFFFEB84"/>
        <color rgb="FF00B050"/>
      </colorScale>
    </cfRule>
  </conditionalFormatting>
  <conditionalFormatting sqref="E7">
    <cfRule type="duplicateValues" dxfId="44" priority="10"/>
  </conditionalFormatting>
  <conditionalFormatting sqref="F7">
    <cfRule type="duplicateValues" dxfId="43" priority="9"/>
  </conditionalFormatting>
  <conditionalFormatting sqref="G7">
    <cfRule type="duplicateValues" dxfId="42" priority="8"/>
  </conditionalFormatting>
  <conditionalFormatting sqref="H7">
    <cfRule type="duplicateValues" dxfId="41" priority="7"/>
  </conditionalFormatting>
  <conditionalFormatting sqref="I7">
    <cfRule type="duplicateValues" dxfId="40" priority="6"/>
  </conditionalFormatting>
  <conditionalFormatting sqref="J7">
    <cfRule type="duplicateValues" dxfId="39" priority="5"/>
  </conditionalFormatting>
  <conditionalFormatting sqref="K7">
    <cfRule type="duplicateValues" dxfId="38" priority="4"/>
  </conditionalFormatting>
  <conditionalFormatting sqref="L7">
    <cfRule type="duplicateValues" dxfId="37" priority="3"/>
  </conditionalFormatting>
  <conditionalFormatting sqref="M7:S7">
    <cfRule type="duplicateValues" dxfId="36" priority="2"/>
  </conditionalFormatting>
  <conditionalFormatting sqref="E51:T51">
    <cfRule type="colorScale" priority="13">
      <colorScale>
        <cfvo type="min"/>
        <cfvo type="percentile" val="50"/>
        <cfvo type="max"/>
        <color rgb="FFFF0000"/>
        <color rgb="FFFFFF00"/>
        <color rgb="FF00B050"/>
      </colorScale>
    </cfRule>
    <cfRule type="colorScale" priority="14">
      <colorScale>
        <cfvo type="min"/>
        <cfvo type="percentile" val="50"/>
        <cfvo type="max"/>
        <color rgb="FFFF0000"/>
        <color rgb="FFFFFF00"/>
        <color rgb="FF00B050"/>
      </colorScale>
    </cfRule>
  </conditionalFormatting>
  <conditionalFormatting sqref="E64:E96">
    <cfRule type="colorScale" priority="15">
      <colorScale>
        <cfvo type="min"/>
        <cfvo type="percentile" val="50"/>
        <cfvo type="max"/>
        <color rgb="FFFF0000"/>
        <color rgb="FFFFFF00"/>
        <color rgb="FF00B050"/>
      </colorScale>
    </cfRule>
  </conditionalFormatting>
  <dataValidations count="1">
    <dataValidation type="list" allowBlank="1" showInputMessage="1" showErrorMessage="1" sqref="E11:T43">
      <formula1>$X$1:$X$2</formula1>
    </dataValidation>
  </dataValidations>
  <pageMargins left="0.7" right="0.7" top="0.75" bottom="0.75" header="0.3" footer="0.3"/>
  <pageSetup scale="2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2"/>
  <sheetViews>
    <sheetView view="pageBreakPreview" zoomScale="82" zoomScaleNormal="70" zoomScaleSheetLayoutView="82" workbookViewId="0">
      <selection activeCell="R14" sqref="R14"/>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customWidth="1"/>
    <col min="25" max="16384" width="11.42578125" style="1"/>
  </cols>
  <sheetData>
    <row r="1" spans="1:24" ht="89.25" customHeight="1">
      <c r="A1" s="139"/>
      <c r="B1" s="139"/>
      <c r="C1" s="139"/>
      <c r="D1" s="138" t="s">
        <v>180</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256</v>
      </c>
      <c r="B2" s="108"/>
      <c r="C2" s="108"/>
      <c r="D2" s="147" t="s">
        <v>254</v>
      </c>
      <c r="E2" s="147"/>
      <c r="F2" s="147"/>
      <c r="G2" s="147"/>
      <c r="H2" s="147"/>
      <c r="I2" s="147" t="s">
        <v>258</v>
      </c>
      <c r="J2" s="147"/>
      <c r="K2" s="147"/>
      <c r="L2" s="147"/>
      <c r="M2" s="147"/>
      <c r="N2" s="147"/>
      <c r="O2" s="147"/>
      <c r="P2" s="147"/>
      <c r="Q2" s="147"/>
      <c r="R2" s="147"/>
      <c r="S2" s="229" t="s">
        <v>244</v>
      </c>
      <c r="T2" s="229"/>
      <c r="U2" s="147" t="s">
        <v>262</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64" t="s">
        <v>1</v>
      </c>
      <c r="E4" s="165"/>
      <c r="F4" s="165"/>
      <c r="G4" s="165"/>
      <c r="H4" s="165"/>
      <c r="I4" s="165"/>
      <c r="J4" s="165"/>
      <c r="K4" s="165"/>
      <c r="L4" s="165"/>
      <c r="M4" s="165"/>
      <c r="N4" s="165"/>
      <c r="O4" s="165"/>
      <c r="P4" s="165"/>
      <c r="Q4" s="165"/>
      <c r="R4" s="165"/>
      <c r="S4" s="165"/>
      <c r="T4" s="166"/>
      <c r="U4" s="118" t="s">
        <v>2</v>
      </c>
      <c r="V4" s="118" t="s">
        <v>3</v>
      </c>
      <c r="W4" s="118" t="s">
        <v>24</v>
      </c>
    </row>
    <row r="5" spans="1:24" ht="20.25" customHeight="1">
      <c r="A5" s="120" t="s">
        <v>4</v>
      </c>
      <c r="B5" s="120"/>
      <c r="C5" s="120"/>
      <c r="D5" s="167"/>
      <c r="E5" s="168"/>
      <c r="F5" s="168"/>
      <c r="G5" s="168"/>
      <c r="H5" s="168"/>
      <c r="I5" s="168"/>
      <c r="J5" s="168"/>
      <c r="K5" s="168"/>
      <c r="L5" s="168"/>
      <c r="M5" s="168"/>
      <c r="N5" s="168"/>
      <c r="O5" s="168"/>
      <c r="P5" s="168"/>
      <c r="Q5" s="168"/>
      <c r="R5" s="168"/>
      <c r="S5" s="168"/>
      <c r="T5" s="169"/>
      <c r="U5" s="119"/>
      <c r="V5" s="119"/>
      <c r="W5" s="119"/>
    </row>
    <row r="6" spans="1:24" ht="20.25" customHeight="1">
      <c r="A6" s="120" t="s">
        <v>5</v>
      </c>
      <c r="B6" s="120"/>
      <c r="C6" s="120"/>
      <c r="D6" s="170"/>
      <c r="E6" s="171"/>
      <c r="F6" s="171"/>
      <c r="G6" s="171"/>
      <c r="H6" s="171"/>
      <c r="I6" s="171"/>
      <c r="J6" s="171"/>
      <c r="K6" s="171"/>
      <c r="L6" s="171"/>
      <c r="M6" s="171"/>
      <c r="N6" s="171"/>
      <c r="O6" s="171"/>
      <c r="P6" s="171"/>
      <c r="Q6" s="171"/>
      <c r="R6" s="171"/>
      <c r="S6" s="171"/>
      <c r="T6" s="172"/>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94"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34" t="s">
        <v>8</v>
      </c>
      <c r="B11" s="134">
        <f>COUNTIF(E11:T17,"cumple")</f>
        <v>0</v>
      </c>
      <c r="C11" s="11">
        <v>1</v>
      </c>
      <c r="D11" s="64" t="s">
        <v>107</v>
      </c>
      <c r="E11" s="34"/>
      <c r="F11" s="34"/>
      <c r="G11" s="34"/>
      <c r="H11" s="34"/>
      <c r="I11" s="34"/>
      <c r="J11" s="34"/>
      <c r="K11" s="34"/>
      <c r="L11" s="34"/>
      <c r="M11" s="34"/>
      <c r="N11" s="34"/>
      <c r="O11" s="34"/>
      <c r="P11" s="34"/>
      <c r="Q11" s="34"/>
      <c r="R11" s="34"/>
      <c r="S11" s="34"/>
      <c r="T11" s="34"/>
      <c r="U11" s="35">
        <f t="shared" ref="U11:U39" si="0">COUNTIF(E11:T11,"CUMPLE")</f>
        <v>0</v>
      </c>
      <c r="V11" s="36">
        <f t="shared" ref="V11:V39" si="1">COUNTIF(E11:T11,"CUMPLE")+COUNTIF(E11:T11,"NO CUMPLE")</f>
        <v>0</v>
      </c>
      <c r="W11" s="37" t="e">
        <f t="shared" ref="W11:W39" si="2">U11/V11</f>
        <v>#DIV/0!</v>
      </c>
    </row>
    <row r="12" spans="1:24" ht="29.25" customHeight="1">
      <c r="A12" s="134"/>
      <c r="B12" s="134"/>
      <c r="C12" s="11">
        <f>C11+1</f>
        <v>2</v>
      </c>
      <c r="D12" s="64" t="s">
        <v>108</v>
      </c>
      <c r="E12" s="34"/>
      <c r="F12" s="34"/>
      <c r="G12" s="34"/>
      <c r="H12" s="34"/>
      <c r="I12" s="34"/>
      <c r="J12" s="34"/>
      <c r="K12" s="34"/>
      <c r="L12" s="34"/>
      <c r="M12" s="34"/>
      <c r="N12" s="34"/>
      <c r="O12" s="34"/>
      <c r="P12" s="34"/>
      <c r="Q12" s="34"/>
      <c r="R12" s="34"/>
      <c r="S12" s="34"/>
      <c r="T12" s="34"/>
      <c r="U12" s="35">
        <f>COUNTIF(E12:T12,"CUMPLE")</f>
        <v>0</v>
      </c>
      <c r="V12" s="36">
        <f t="shared" si="1"/>
        <v>0</v>
      </c>
      <c r="W12" s="37" t="e">
        <f t="shared" si="2"/>
        <v>#DIV/0!</v>
      </c>
    </row>
    <row r="13" spans="1:24" ht="29.25" customHeight="1">
      <c r="A13" s="134"/>
      <c r="B13" s="134"/>
      <c r="C13" s="11">
        <f t="shared" ref="C13:C39" si="3">C12+1</f>
        <v>3</v>
      </c>
      <c r="D13" s="65" t="s">
        <v>181</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34"/>
      <c r="B14" s="134">
        <f>(COUNTIF(E11:T17,"cumple")+COUNTIF(E11:T17,"no cumple"))</f>
        <v>0</v>
      </c>
      <c r="C14" s="11">
        <f t="shared" si="3"/>
        <v>4</v>
      </c>
      <c r="D14" s="65" t="s">
        <v>182</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34"/>
      <c r="B15" s="134"/>
      <c r="C15" s="11">
        <f t="shared" si="3"/>
        <v>5</v>
      </c>
      <c r="D15" s="65" t="s">
        <v>183</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34"/>
      <c r="B16" s="134"/>
      <c r="C16" s="11">
        <f t="shared" si="3"/>
        <v>6</v>
      </c>
      <c r="D16" s="65" t="s">
        <v>184</v>
      </c>
      <c r="E16" s="34"/>
      <c r="F16" s="34"/>
      <c r="G16" s="34"/>
      <c r="H16" s="34"/>
      <c r="I16" s="34"/>
      <c r="J16" s="34"/>
      <c r="K16" s="34"/>
      <c r="L16" s="34"/>
      <c r="M16" s="34"/>
      <c r="N16" s="34"/>
      <c r="O16" s="34"/>
      <c r="P16" s="34"/>
      <c r="Q16" s="34"/>
      <c r="R16" s="34"/>
      <c r="S16" s="34"/>
      <c r="T16" s="34"/>
      <c r="U16" s="35">
        <f t="shared" si="0"/>
        <v>0</v>
      </c>
      <c r="V16" s="36">
        <f t="shared" si="1"/>
        <v>0</v>
      </c>
      <c r="W16" s="37" t="e">
        <f>U16/V16</f>
        <v>#DIV/0!</v>
      </c>
    </row>
    <row r="17" spans="1:23" ht="29.25" customHeight="1">
      <c r="A17" s="134"/>
      <c r="B17" s="14" t="e">
        <f>B11/B14</f>
        <v>#DIV/0!</v>
      </c>
      <c r="C17" s="11">
        <f t="shared" si="3"/>
        <v>7</v>
      </c>
      <c r="D17" s="64" t="s">
        <v>136</v>
      </c>
      <c r="E17" s="34"/>
      <c r="F17" s="34"/>
      <c r="G17" s="34"/>
      <c r="H17" s="34"/>
      <c r="I17" s="34"/>
      <c r="J17" s="34"/>
      <c r="K17" s="34"/>
      <c r="L17" s="34"/>
      <c r="M17" s="34"/>
      <c r="N17" s="34"/>
      <c r="O17" s="34"/>
      <c r="P17" s="34"/>
      <c r="Q17" s="34"/>
      <c r="R17" s="34"/>
      <c r="S17" s="34"/>
      <c r="T17" s="34"/>
      <c r="U17" s="35">
        <f>COUNTIF(E17:T17,"CUMPLE")</f>
        <v>0</v>
      </c>
      <c r="V17" s="36">
        <f t="shared" si="1"/>
        <v>0</v>
      </c>
      <c r="W17" s="37" t="e">
        <f t="shared" ref="W17:W19" si="4">U17/V17</f>
        <v>#DIV/0!</v>
      </c>
    </row>
    <row r="18" spans="1:23" ht="29.25" customHeight="1">
      <c r="A18" s="134" t="s">
        <v>9</v>
      </c>
      <c r="B18" s="93">
        <f>COUNTIF(E18:T20,"cumple")</f>
        <v>0</v>
      </c>
      <c r="C18" s="11">
        <f t="shared" si="3"/>
        <v>8</v>
      </c>
      <c r="D18" s="64" t="s">
        <v>110</v>
      </c>
      <c r="E18" s="34"/>
      <c r="F18" s="34"/>
      <c r="G18" s="34"/>
      <c r="H18" s="34"/>
      <c r="I18" s="34"/>
      <c r="J18" s="34"/>
      <c r="K18" s="34"/>
      <c r="L18" s="34"/>
      <c r="M18" s="34"/>
      <c r="N18" s="34"/>
      <c r="O18" s="34"/>
      <c r="P18" s="34"/>
      <c r="Q18" s="34"/>
      <c r="R18" s="34"/>
      <c r="S18" s="34"/>
      <c r="T18" s="34"/>
      <c r="U18" s="35">
        <f t="shared" si="0"/>
        <v>0</v>
      </c>
      <c r="V18" s="36">
        <f t="shared" si="1"/>
        <v>0</v>
      </c>
      <c r="W18" s="37" t="e">
        <f t="shared" si="4"/>
        <v>#DIV/0!</v>
      </c>
    </row>
    <row r="19" spans="1:23" ht="29.25" customHeight="1">
      <c r="A19" s="134"/>
      <c r="B19" s="93">
        <f>(COUNTIF(E18:T20,"cumple")+COUNTIF(E18:T20,"no cumple"))</f>
        <v>0</v>
      </c>
      <c r="C19" s="11">
        <f t="shared" si="3"/>
        <v>9</v>
      </c>
      <c r="D19" s="64" t="s">
        <v>185</v>
      </c>
      <c r="E19" s="34"/>
      <c r="F19" s="34"/>
      <c r="G19" s="34"/>
      <c r="H19" s="34"/>
      <c r="I19" s="34"/>
      <c r="J19" s="34"/>
      <c r="K19" s="34"/>
      <c r="L19" s="34"/>
      <c r="M19" s="34"/>
      <c r="N19" s="34"/>
      <c r="O19" s="34"/>
      <c r="P19" s="34"/>
      <c r="Q19" s="34"/>
      <c r="R19" s="34"/>
      <c r="S19" s="34"/>
      <c r="T19" s="34"/>
      <c r="U19" s="35">
        <f t="shared" si="0"/>
        <v>0</v>
      </c>
      <c r="V19" s="36">
        <f>COUNTIF(E19:T19,"CUMPLE")+COUNTIF(E19:T19,"NO CUMPLE")</f>
        <v>0</v>
      </c>
      <c r="W19" s="37" t="e">
        <f t="shared" si="4"/>
        <v>#DIV/0!</v>
      </c>
    </row>
    <row r="20" spans="1:23" ht="29.25" customHeight="1">
      <c r="A20" s="134"/>
      <c r="B20" s="14" t="e">
        <f>B18/B19</f>
        <v>#DIV/0!</v>
      </c>
      <c r="C20" s="11">
        <f t="shared" si="3"/>
        <v>10</v>
      </c>
      <c r="D20" s="64" t="s">
        <v>186</v>
      </c>
      <c r="E20" s="34"/>
      <c r="F20" s="34"/>
      <c r="G20" s="34"/>
      <c r="H20" s="34"/>
      <c r="I20" s="34"/>
      <c r="J20" s="34"/>
      <c r="K20" s="34"/>
      <c r="L20" s="34"/>
      <c r="M20" s="34"/>
      <c r="N20" s="34"/>
      <c r="O20" s="34"/>
      <c r="P20" s="34"/>
      <c r="Q20" s="34"/>
      <c r="R20" s="34"/>
      <c r="S20" s="34"/>
      <c r="T20" s="34"/>
      <c r="U20" s="35">
        <f>COUNTIF(E20:T20,"CUMPLE")</f>
        <v>0</v>
      </c>
      <c r="V20" s="36">
        <f t="shared" si="1"/>
        <v>0</v>
      </c>
      <c r="W20" s="37" t="e">
        <f>U20/V20</f>
        <v>#DIV/0!</v>
      </c>
    </row>
    <row r="21" spans="1:23" ht="29.25" customHeight="1">
      <c r="A21" s="93" t="s">
        <v>10</v>
      </c>
      <c r="B21" s="16" t="e">
        <f>W21</f>
        <v>#DIV/0!</v>
      </c>
      <c r="C21" s="11">
        <f t="shared" si="3"/>
        <v>11</v>
      </c>
      <c r="D21" s="64" t="s">
        <v>117</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55" t="s">
        <v>11</v>
      </c>
      <c r="B22" s="134">
        <f>COUNTIF(E22:T25,"cumple")</f>
        <v>0</v>
      </c>
      <c r="C22" s="11">
        <f t="shared" si="3"/>
        <v>12</v>
      </c>
      <c r="D22" s="64" t="s">
        <v>118</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56"/>
      <c r="B23" s="134"/>
      <c r="C23" s="11">
        <f t="shared" si="3"/>
        <v>13</v>
      </c>
      <c r="D23" s="64" t="s">
        <v>119</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40.5" customHeight="1">
      <c r="A24" s="156"/>
      <c r="B24" s="93">
        <f>(COUNTIF(E21:T25,"cumple")+COUNTIF(E21:T25,"no cumple"))</f>
        <v>0</v>
      </c>
      <c r="C24" s="11">
        <f t="shared" si="3"/>
        <v>14</v>
      </c>
      <c r="D24" s="65" t="s">
        <v>120</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157"/>
      <c r="B25" s="14" t="e">
        <f>B22/B24</f>
        <v>#DIV/0!</v>
      </c>
      <c r="C25" s="11">
        <f t="shared" si="3"/>
        <v>15</v>
      </c>
      <c r="D25" s="64" t="s">
        <v>187</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34" t="s">
        <v>12</v>
      </c>
      <c r="B26" s="93">
        <f>COUNTIF(E26:T28,"cumple")</f>
        <v>0</v>
      </c>
      <c r="C26" s="11">
        <f t="shared" si="3"/>
        <v>16</v>
      </c>
      <c r="D26" s="64" t="s">
        <v>122</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34"/>
      <c r="B27" s="93">
        <f>(COUNTIF(E26:T28,"cumple")+COUNTIF(E26:T28,"no cumple"))</f>
        <v>0</v>
      </c>
      <c r="C27" s="11">
        <f t="shared" si="3"/>
        <v>17</v>
      </c>
      <c r="D27" s="64" t="s">
        <v>123</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34"/>
      <c r="B28" s="14" t="e">
        <f>B26/B27</f>
        <v>#DIV/0!</v>
      </c>
      <c r="C28" s="11">
        <f t="shared" si="3"/>
        <v>18</v>
      </c>
      <c r="D28" s="64" t="s">
        <v>124</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34" t="s">
        <v>13</v>
      </c>
      <c r="B29" s="134">
        <f>COUNTIF(E29:T39,"cumple")</f>
        <v>0</v>
      </c>
      <c r="C29" s="11">
        <f t="shared" si="3"/>
        <v>19</v>
      </c>
      <c r="D29" s="64" t="s">
        <v>125</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34"/>
      <c r="B30" s="134"/>
      <c r="C30" s="11">
        <f t="shared" si="3"/>
        <v>20</v>
      </c>
      <c r="D30" s="64" t="s">
        <v>188</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c r="B31" s="134"/>
      <c r="C31" s="11">
        <f t="shared" si="3"/>
        <v>21</v>
      </c>
      <c r="D31" s="64" t="s">
        <v>189</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134"/>
      <c r="C32" s="11">
        <f t="shared" si="3"/>
        <v>22</v>
      </c>
      <c r="D32" s="64" t="s">
        <v>190</v>
      </c>
      <c r="E32" s="34"/>
      <c r="F32" s="34"/>
      <c r="G32" s="34"/>
      <c r="H32" s="34"/>
      <c r="I32" s="34"/>
      <c r="J32" s="34"/>
      <c r="K32" s="34"/>
      <c r="L32" s="34"/>
      <c r="M32" s="34"/>
      <c r="N32" s="34"/>
      <c r="O32" s="34"/>
      <c r="P32" s="34"/>
      <c r="Q32" s="34"/>
      <c r="R32" s="34"/>
      <c r="S32" s="34"/>
      <c r="T32" s="34"/>
      <c r="U32" s="35">
        <f t="shared" si="0"/>
        <v>0</v>
      </c>
      <c r="V32" s="36">
        <f t="shared" si="1"/>
        <v>0</v>
      </c>
      <c r="W32" s="37" t="e">
        <f t="shared" si="2"/>
        <v>#DIV/0!</v>
      </c>
    </row>
    <row r="33" spans="1:23" ht="29.25" customHeight="1">
      <c r="A33" s="134"/>
      <c r="B33" s="134"/>
      <c r="C33" s="11">
        <f t="shared" si="3"/>
        <v>23</v>
      </c>
      <c r="D33" s="64" t="s">
        <v>126</v>
      </c>
      <c r="E33" s="34"/>
      <c r="F33" s="34"/>
      <c r="G33" s="34"/>
      <c r="H33" s="34"/>
      <c r="I33" s="34"/>
      <c r="J33" s="34"/>
      <c r="K33" s="34"/>
      <c r="L33" s="34"/>
      <c r="M33" s="34"/>
      <c r="N33" s="34"/>
      <c r="O33" s="34"/>
      <c r="P33" s="34"/>
      <c r="Q33" s="34"/>
      <c r="R33" s="34"/>
      <c r="S33" s="34"/>
      <c r="T33" s="34"/>
      <c r="U33" s="35">
        <f t="shared" si="0"/>
        <v>0</v>
      </c>
      <c r="V33" s="36">
        <f t="shared" si="1"/>
        <v>0</v>
      </c>
      <c r="W33" s="37" t="e">
        <f t="shared" si="2"/>
        <v>#DIV/0!</v>
      </c>
    </row>
    <row r="34" spans="1:23" ht="29.25" customHeight="1">
      <c r="A34" s="134"/>
      <c r="B34" s="134">
        <f>(COUNTIF(E29:T39,"cumple")+COUNTIF(E29:T39,"no cumple"))</f>
        <v>0</v>
      </c>
      <c r="C34" s="11">
        <f t="shared" si="3"/>
        <v>24</v>
      </c>
      <c r="D34" s="64" t="s">
        <v>128</v>
      </c>
      <c r="E34" s="34"/>
      <c r="F34" s="34"/>
      <c r="G34" s="34"/>
      <c r="H34" s="34"/>
      <c r="I34" s="34"/>
      <c r="J34" s="34"/>
      <c r="K34" s="34"/>
      <c r="L34" s="34"/>
      <c r="M34" s="34"/>
      <c r="N34" s="34"/>
      <c r="O34" s="34"/>
      <c r="P34" s="34"/>
      <c r="Q34" s="34"/>
      <c r="R34" s="34"/>
      <c r="S34" s="34"/>
      <c r="T34" s="34"/>
      <c r="U34" s="35">
        <f t="shared" si="0"/>
        <v>0</v>
      </c>
      <c r="V34" s="36">
        <f t="shared" si="1"/>
        <v>0</v>
      </c>
      <c r="W34" s="37" t="e">
        <f t="shared" si="2"/>
        <v>#DIV/0!</v>
      </c>
    </row>
    <row r="35" spans="1:23" ht="29.25" customHeight="1">
      <c r="A35" s="134"/>
      <c r="B35" s="134"/>
      <c r="C35" s="11">
        <f t="shared" si="3"/>
        <v>25</v>
      </c>
      <c r="D35" s="64" t="s">
        <v>171</v>
      </c>
      <c r="E35" s="34"/>
      <c r="F35" s="34"/>
      <c r="G35" s="34"/>
      <c r="H35" s="34"/>
      <c r="I35" s="34"/>
      <c r="J35" s="34"/>
      <c r="K35" s="34"/>
      <c r="L35" s="34"/>
      <c r="M35" s="34"/>
      <c r="N35" s="34"/>
      <c r="O35" s="34"/>
      <c r="P35" s="34"/>
      <c r="Q35" s="34"/>
      <c r="R35" s="34"/>
      <c r="S35" s="34"/>
      <c r="T35" s="34"/>
      <c r="U35" s="35">
        <f t="shared" si="0"/>
        <v>0</v>
      </c>
      <c r="V35" s="36">
        <f t="shared" si="1"/>
        <v>0</v>
      </c>
      <c r="W35" s="37" t="e">
        <f t="shared" si="2"/>
        <v>#DIV/0!</v>
      </c>
    </row>
    <row r="36" spans="1:23" ht="29.25" customHeight="1">
      <c r="A36" s="134"/>
      <c r="B36" s="134"/>
      <c r="C36" s="11">
        <f t="shared" si="3"/>
        <v>26</v>
      </c>
      <c r="D36" s="64" t="s">
        <v>191</v>
      </c>
      <c r="E36" s="34"/>
      <c r="F36" s="34"/>
      <c r="G36" s="34"/>
      <c r="H36" s="34"/>
      <c r="I36" s="34"/>
      <c r="J36" s="34"/>
      <c r="K36" s="34"/>
      <c r="L36" s="34"/>
      <c r="M36" s="34"/>
      <c r="N36" s="34"/>
      <c r="O36" s="34"/>
      <c r="P36" s="34"/>
      <c r="Q36" s="34"/>
      <c r="R36" s="34"/>
      <c r="S36" s="34"/>
      <c r="T36" s="34"/>
      <c r="U36" s="35">
        <f t="shared" si="0"/>
        <v>0</v>
      </c>
      <c r="V36" s="36">
        <f t="shared" si="1"/>
        <v>0</v>
      </c>
      <c r="W36" s="37" t="e">
        <f t="shared" si="2"/>
        <v>#DIV/0!</v>
      </c>
    </row>
    <row r="37" spans="1:23" ht="29.25" customHeight="1">
      <c r="A37" s="134"/>
      <c r="B37" s="134"/>
      <c r="C37" s="11">
        <f t="shared" si="3"/>
        <v>27</v>
      </c>
      <c r="D37" s="67" t="s">
        <v>192</v>
      </c>
      <c r="E37" s="34"/>
      <c r="F37" s="34"/>
      <c r="G37" s="34"/>
      <c r="H37" s="34"/>
      <c r="I37" s="34"/>
      <c r="J37" s="34"/>
      <c r="K37" s="34"/>
      <c r="L37" s="34"/>
      <c r="M37" s="34"/>
      <c r="N37" s="34"/>
      <c r="O37" s="34"/>
      <c r="P37" s="34"/>
      <c r="Q37" s="34"/>
      <c r="R37" s="34"/>
      <c r="S37" s="34"/>
      <c r="T37" s="34"/>
      <c r="U37" s="35">
        <f t="shared" si="0"/>
        <v>0</v>
      </c>
      <c r="V37" s="36">
        <f t="shared" si="1"/>
        <v>0</v>
      </c>
      <c r="W37" s="37" t="e">
        <f t="shared" si="2"/>
        <v>#DIV/0!</v>
      </c>
    </row>
    <row r="38" spans="1:23" ht="29.25" customHeight="1">
      <c r="A38" s="134"/>
      <c r="B38" s="134"/>
      <c r="C38" s="11">
        <f t="shared" si="3"/>
        <v>28</v>
      </c>
      <c r="D38" s="67" t="s">
        <v>193</v>
      </c>
      <c r="E38" s="34"/>
      <c r="F38" s="34"/>
      <c r="G38" s="34"/>
      <c r="H38" s="34"/>
      <c r="I38" s="34"/>
      <c r="J38" s="34"/>
      <c r="K38" s="34"/>
      <c r="L38" s="34"/>
      <c r="M38" s="34"/>
      <c r="N38" s="34"/>
      <c r="O38" s="34"/>
      <c r="P38" s="34"/>
      <c r="Q38" s="34"/>
      <c r="R38" s="34"/>
      <c r="S38" s="34"/>
      <c r="T38" s="34"/>
      <c r="U38" s="35">
        <f t="shared" si="0"/>
        <v>0</v>
      </c>
      <c r="V38" s="36">
        <f t="shared" si="1"/>
        <v>0</v>
      </c>
      <c r="W38" s="37" t="e">
        <f t="shared" si="2"/>
        <v>#DIV/0!</v>
      </c>
    </row>
    <row r="39" spans="1:23" ht="29.25" customHeight="1">
      <c r="A39" s="134"/>
      <c r="B39" s="14" t="e">
        <f>B29/B34</f>
        <v>#DIV/0!</v>
      </c>
      <c r="C39" s="11">
        <f t="shared" si="3"/>
        <v>29</v>
      </c>
      <c r="D39" s="64" t="s">
        <v>194</v>
      </c>
      <c r="E39" s="34"/>
      <c r="F39" s="34"/>
      <c r="G39" s="34"/>
      <c r="H39" s="34"/>
      <c r="I39" s="34"/>
      <c r="J39" s="34"/>
      <c r="K39" s="34"/>
      <c r="L39" s="34"/>
      <c r="M39" s="34"/>
      <c r="N39" s="34"/>
      <c r="O39" s="34"/>
      <c r="P39" s="34"/>
      <c r="Q39" s="34"/>
      <c r="R39" s="34"/>
      <c r="S39" s="34"/>
      <c r="T39" s="34"/>
      <c r="U39" s="35">
        <f t="shared" si="0"/>
        <v>0</v>
      </c>
      <c r="V39" s="36">
        <f t="shared" si="1"/>
        <v>0</v>
      </c>
      <c r="W39" s="37" t="e">
        <f t="shared" si="2"/>
        <v>#DIV/0!</v>
      </c>
    </row>
    <row r="40" spans="1:23">
      <c r="D40" s="42" t="s">
        <v>2</v>
      </c>
      <c r="E40" s="52">
        <f t="shared" ref="E40:T40" si="5">COUNTIF(E11:E39,"cumple")</f>
        <v>0</v>
      </c>
      <c r="F40" s="52">
        <f t="shared" si="5"/>
        <v>0</v>
      </c>
      <c r="G40" s="52">
        <f t="shared" si="5"/>
        <v>0</v>
      </c>
      <c r="H40" s="52">
        <f t="shared" si="5"/>
        <v>0</v>
      </c>
      <c r="I40" s="52">
        <f t="shared" si="5"/>
        <v>0</v>
      </c>
      <c r="J40" s="52">
        <f t="shared" si="5"/>
        <v>0</v>
      </c>
      <c r="K40" s="52">
        <f t="shared" si="5"/>
        <v>0</v>
      </c>
      <c r="L40" s="52">
        <f t="shared" si="5"/>
        <v>0</v>
      </c>
      <c r="M40" s="52">
        <f t="shared" si="5"/>
        <v>0</v>
      </c>
      <c r="N40" s="52">
        <f t="shared" si="5"/>
        <v>0</v>
      </c>
      <c r="O40" s="52">
        <f t="shared" si="5"/>
        <v>0</v>
      </c>
      <c r="P40" s="52">
        <f t="shared" si="5"/>
        <v>0</v>
      </c>
      <c r="Q40" s="52">
        <f t="shared" si="5"/>
        <v>0</v>
      </c>
      <c r="R40" s="52">
        <f t="shared" si="5"/>
        <v>0</v>
      </c>
      <c r="S40" s="52">
        <f t="shared" si="5"/>
        <v>0</v>
      </c>
      <c r="T40" s="52">
        <f t="shared" si="5"/>
        <v>0</v>
      </c>
      <c r="U40" s="18">
        <f>SUM(E40:T40)</f>
        <v>0</v>
      </c>
      <c r="V40" s="146"/>
      <c r="W40" s="146"/>
    </row>
    <row r="41" spans="1:23">
      <c r="D41" s="42" t="s">
        <v>14</v>
      </c>
      <c r="E41" s="53">
        <f t="shared" ref="E41:T41" si="6">COUNTIF(E11:E39,"cumple")+COUNTIF(E11:E39,"no cumple")</f>
        <v>0</v>
      </c>
      <c r="F41" s="53">
        <f t="shared" si="6"/>
        <v>0</v>
      </c>
      <c r="G41" s="53">
        <f t="shared" si="6"/>
        <v>0</v>
      </c>
      <c r="H41" s="53">
        <f t="shared" si="6"/>
        <v>0</v>
      </c>
      <c r="I41" s="53">
        <f t="shared" si="6"/>
        <v>0</v>
      </c>
      <c r="J41" s="53">
        <f t="shared" si="6"/>
        <v>0</v>
      </c>
      <c r="K41" s="53">
        <f t="shared" si="6"/>
        <v>0</v>
      </c>
      <c r="L41" s="53">
        <f t="shared" si="6"/>
        <v>0</v>
      </c>
      <c r="M41" s="53">
        <f t="shared" si="6"/>
        <v>0</v>
      </c>
      <c r="N41" s="53">
        <f t="shared" si="6"/>
        <v>0</v>
      </c>
      <c r="O41" s="53">
        <f t="shared" si="6"/>
        <v>0</v>
      </c>
      <c r="P41" s="53">
        <f t="shared" si="6"/>
        <v>0</v>
      </c>
      <c r="Q41" s="53">
        <f t="shared" si="6"/>
        <v>0</v>
      </c>
      <c r="R41" s="53">
        <f t="shared" si="6"/>
        <v>0</v>
      </c>
      <c r="S41" s="53">
        <f t="shared" si="6"/>
        <v>0</v>
      </c>
      <c r="T41" s="53">
        <f t="shared" si="6"/>
        <v>0</v>
      </c>
      <c r="U41" s="19">
        <f>SUM(E41:T41)</f>
        <v>0</v>
      </c>
      <c r="V41" s="144"/>
      <c r="W41" s="144"/>
    </row>
    <row r="42" spans="1:23">
      <c r="D42" s="43" t="s">
        <v>15</v>
      </c>
      <c r="E42" s="54" t="e">
        <f>E40/E41</f>
        <v>#DIV/0!</v>
      </c>
      <c r="F42" s="54" t="e">
        <f t="shared" ref="F42:T42" si="7">F40/F41</f>
        <v>#DIV/0!</v>
      </c>
      <c r="G42" s="54" t="e">
        <f t="shared" si="7"/>
        <v>#DIV/0!</v>
      </c>
      <c r="H42" s="54" t="e">
        <f t="shared" si="7"/>
        <v>#DIV/0!</v>
      </c>
      <c r="I42" s="54" t="e">
        <f t="shared" si="7"/>
        <v>#DIV/0!</v>
      </c>
      <c r="J42" s="54" t="e">
        <f t="shared" si="7"/>
        <v>#DIV/0!</v>
      </c>
      <c r="K42" s="54" t="e">
        <f t="shared" si="7"/>
        <v>#DIV/0!</v>
      </c>
      <c r="L42" s="54" t="e">
        <f t="shared" si="7"/>
        <v>#DIV/0!</v>
      </c>
      <c r="M42" s="54" t="e">
        <f t="shared" si="7"/>
        <v>#DIV/0!</v>
      </c>
      <c r="N42" s="54" t="e">
        <f t="shared" si="7"/>
        <v>#DIV/0!</v>
      </c>
      <c r="O42" s="54" t="e">
        <f t="shared" si="7"/>
        <v>#DIV/0!</v>
      </c>
      <c r="P42" s="54" t="e">
        <f t="shared" si="7"/>
        <v>#DIV/0!</v>
      </c>
      <c r="Q42" s="54" t="e">
        <f t="shared" si="7"/>
        <v>#DIV/0!</v>
      </c>
      <c r="R42" s="54" t="e">
        <f t="shared" si="7"/>
        <v>#DIV/0!</v>
      </c>
      <c r="S42" s="54" t="e">
        <f t="shared" si="7"/>
        <v>#DIV/0!</v>
      </c>
      <c r="T42" s="54" t="e">
        <f t="shared" si="7"/>
        <v>#DIV/0!</v>
      </c>
      <c r="U42" s="20" t="e">
        <f>U40/U41</f>
        <v>#DIV/0!</v>
      </c>
      <c r="V42" s="144"/>
      <c r="W42" s="144"/>
    </row>
    <row r="43" spans="1:23">
      <c r="V43" s="144"/>
      <c r="W43" s="144"/>
    </row>
    <row r="44" spans="1:23">
      <c r="I44" s="23"/>
      <c r="J44" s="23"/>
      <c r="K44" s="23"/>
      <c r="L44" s="23"/>
      <c r="M44" s="23"/>
      <c r="N44" s="23"/>
      <c r="O44" s="23"/>
      <c r="P44" s="23"/>
      <c r="Q44" s="23"/>
      <c r="R44" s="23"/>
      <c r="S44" s="23"/>
      <c r="T44" s="23"/>
      <c r="U44" s="144"/>
      <c r="V44" s="144"/>
      <c r="W44" s="144"/>
    </row>
    <row r="45" spans="1:23">
      <c r="D45" s="40" t="s">
        <v>20</v>
      </c>
      <c r="E45" s="55"/>
      <c r="F45" s="55"/>
      <c r="G45" s="55"/>
      <c r="H45" s="55"/>
      <c r="I45" s="55"/>
      <c r="J45" s="56"/>
      <c r="K45" s="57"/>
      <c r="L45" s="55"/>
      <c r="M45" s="57"/>
      <c r="N45" s="57"/>
      <c r="O45" s="57"/>
      <c r="P45" s="57"/>
      <c r="Q45" s="57"/>
      <c r="R45" s="57"/>
      <c r="S45" s="57"/>
      <c r="T45" s="57"/>
      <c r="U45" s="144"/>
      <c r="V45" s="144"/>
      <c r="W45" s="144"/>
    </row>
    <row r="46" spans="1:23">
      <c r="D46" s="41" t="s">
        <v>21</v>
      </c>
      <c r="E46" s="58">
        <f t="shared" ref="E46:T46" si="8">E9</f>
        <v>0</v>
      </c>
      <c r="F46" s="58">
        <f t="shared" si="8"/>
        <v>0</v>
      </c>
      <c r="G46" s="58">
        <f t="shared" si="8"/>
        <v>0</v>
      </c>
      <c r="H46" s="58">
        <f t="shared" si="8"/>
        <v>0</v>
      </c>
      <c r="I46" s="58">
        <f t="shared" si="8"/>
        <v>0</v>
      </c>
      <c r="J46" s="58">
        <f t="shared" si="8"/>
        <v>0</v>
      </c>
      <c r="K46" s="58">
        <f t="shared" si="8"/>
        <v>0</v>
      </c>
      <c r="L46" s="58">
        <f t="shared" si="8"/>
        <v>0</v>
      </c>
      <c r="M46" s="58">
        <f t="shared" si="8"/>
        <v>0</v>
      </c>
      <c r="N46" s="58">
        <f t="shared" si="8"/>
        <v>0</v>
      </c>
      <c r="O46" s="58">
        <f t="shared" si="8"/>
        <v>0</v>
      </c>
      <c r="P46" s="58">
        <f t="shared" si="8"/>
        <v>0</v>
      </c>
      <c r="Q46" s="58">
        <f t="shared" si="8"/>
        <v>0</v>
      </c>
      <c r="R46" s="58">
        <f t="shared" si="8"/>
        <v>0</v>
      </c>
      <c r="S46" s="58">
        <f t="shared" si="8"/>
        <v>0</v>
      </c>
      <c r="T46" s="58">
        <f t="shared" si="8"/>
        <v>0</v>
      </c>
      <c r="U46" s="144"/>
      <c r="V46" s="144"/>
      <c r="W46" s="144"/>
    </row>
    <row r="47" spans="1:23">
      <c r="D47" s="41" t="s">
        <v>22</v>
      </c>
      <c r="E47" s="59" t="e">
        <f t="shared" ref="E47:S47" si="9">E42</f>
        <v>#DIV/0!</v>
      </c>
      <c r="F47" s="59" t="e">
        <f t="shared" si="9"/>
        <v>#DIV/0!</v>
      </c>
      <c r="G47" s="59" t="e">
        <f t="shared" si="9"/>
        <v>#DIV/0!</v>
      </c>
      <c r="H47" s="59" t="e">
        <f t="shared" si="9"/>
        <v>#DIV/0!</v>
      </c>
      <c r="I47" s="59" t="e">
        <f t="shared" si="9"/>
        <v>#DIV/0!</v>
      </c>
      <c r="J47" s="59" t="e">
        <f t="shared" si="9"/>
        <v>#DIV/0!</v>
      </c>
      <c r="K47" s="59" t="e">
        <f t="shared" si="9"/>
        <v>#DIV/0!</v>
      </c>
      <c r="L47" s="59" t="e">
        <f t="shared" si="9"/>
        <v>#DIV/0!</v>
      </c>
      <c r="M47" s="59" t="e">
        <f t="shared" si="9"/>
        <v>#DIV/0!</v>
      </c>
      <c r="N47" s="59" t="e">
        <f t="shared" si="9"/>
        <v>#DIV/0!</v>
      </c>
      <c r="O47" s="59" t="e">
        <f t="shared" si="9"/>
        <v>#DIV/0!</v>
      </c>
      <c r="P47" s="59" t="e">
        <f t="shared" si="9"/>
        <v>#DIV/0!</v>
      </c>
      <c r="Q47" s="59" t="e">
        <f t="shared" si="9"/>
        <v>#DIV/0!</v>
      </c>
      <c r="R47" s="59" t="e">
        <f t="shared" si="9"/>
        <v>#DIV/0!</v>
      </c>
      <c r="S47" s="59" t="e">
        <f t="shared" si="9"/>
        <v>#DIV/0!</v>
      </c>
      <c r="T47" s="59" t="e">
        <f>T42</f>
        <v>#DIV/0!</v>
      </c>
      <c r="U47" s="144"/>
      <c r="V47" s="144"/>
      <c r="W47" s="144"/>
    </row>
    <row r="48" spans="1:23">
      <c r="U48" s="144"/>
      <c r="V48" s="144"/>
      <c r="W48" s="144"/>
    </row>
    <row r="49" spans="1:24">
      <c r="U49" s="144"/>
      <c r="V49" s="144"/>
      <c r="W49" s="144"/>
    </row>
    <row r="50" spans="1:24" ht="13.5" thickBot="1">
      <c r="A50" s="24"/>
      <c r="B50" s="24"/>
      <c r="C50" s="24"/>
      <c r="D50" s="25"/>
      <c r="E50" s="26"/>
      <c r="F50" s="26"/>
      <c r="G50" s="26"/>
      <c r="H50" s="26"/>
      <c r="I50" s="26"/>
      <c r="J50" s="26"/>
      <c r="K50" s="26"/>
      <c r="L50" s="26"/>
      <c r="M50" s="26"/>
      <c r="N50" s="26"/>
      <c r="O50" s="26"/>
      <c r="P50" s="26"/>
      <c r="Q50" s="26"/>
      <c r="R50" s="26"/>
      <c r="S50" s="26"/>
      <c r="T50" s="26"/>
      <c r="U50" s="144"/>
      <c r="V50" s="144"/>
      <c r="W50" s="144"/>
    </row>
    <row r="51" spans="1:24" ht="36.75" thickBot="1">
      <c r="D51" s="27" t="str">
        <f>A11</f>
        <v xml:space="preserve">Anamnesis </v>
      </c>
      <c r="E51" s="44" t="e">
        <f>B17</f>
        <v>#DIV/0!</v>
      </c>
      <c r="F51" s="28"/>
      <c r="U51" s="144"/>
      <c r="V51" s="144"/>
      <c r="W51" s="144"/>
    </row>
    <row r="52" spans="1:24" ht="36.75" thickBot="1">
      <c r="D52" s="29" t="str">
        <f>A18</f>
        <v xml:space="preserve">Examen físico </v>
      </c>
      <c r="E52" s="45" t="e">
        <f>B20</f>
        <v>#DIV/0!</v>
      </c>
      <c r="F52" s="28"/>
      <c r="U52" s="144"/>
      <c r="V52" s="144"/>
      <c r="W52" s="144"/>
    </row>
    <row r="53" spans="1:24" ht="36.75" thickBot="1">
      <c r="D53" s="29" t="str">
        <f>A21</f>
        <v xml:space="preserve">Diagnostico </v>
      </c>
      <c r="E53" s="46" t="e">
        <f>B21</f>
        <v>#DIV/0!</v>
      </c>
      <c r="F53" s="28"/>
      <c r="U53" s="144"/>
      <c r="V53" s="144"/>
      <c r="W53" s="144"/>
    </row>
    <row r="54" spans="1:24" s="22" customFormat="1" ht="36.75" thickBot="1">
      <c r="A54" s="17"/>
      <c r="B54" s="17"/>
      <c r="C54" s="17"/>
      <c r="D54" s="29" t="str">
        <f>A22</f>
        <v xml:space="preserve">Plan Terapéutico </v>
      </c>
      <c r="E54" s="45" t="e">
        <f>B25</f>
        <v>#DIV/0!</v>
      </c>
      <c r="F54" s="28"/>
      <c r="U54" s="144"/>
      <c r="V54" s="144"/>
      <c r="W54" s="144"/>
      <c r="X54" s="1"/>
    </row>
    <row r="55" spans="1:24" s="22" customFormat="1" ht="36.75" thickBot="1">
      <c r="A55" s="17"/>
      <c r="B55" s="17"/>
      <c r="C55" s="17"/>
      <c r="D55" s="29" t="str">
        <f>A26</f>
        <v xml:space="preserve">Integralidad y secuencia </v>
      </c>
      <c r="E55" s="45" t="e">
        <f>B28</f>
        <v>#DIV/0!</v>
      </c>
      <c r="F55" s="28"/>
      <c r="U55" s="144"/>
      <c r="V55" s="144"/>
      <c r="W55" s="144"/>
      <c r="X55" s="1"/>
    </row>
    <row r="56" spans="1:24" s="22" customFormat="1" ht="36.75" thickBot="1">
      <c r="A56" s="17"/>
      <c r="B56" s="17"/>
      <c r="C56" s="17"/>
      <c r="D56" s="29" t="str">
        <f>A29</f>
        <v xml:space="preserve">Adherencia a la GPC (Guías de prácticas clínicas), protocolos o procedimientos </v>
      </c>
      <c r="E56" s="47" t="e">
        <f>B39</f>
        <v>#DIV/0!</v>
      </c>
      <c r="F56" s="28"/>
      <c r="U56" s="144"/>
      <c r="V56" s="144"/>
      <c r="W56" s="144"/>
      <c r="X56" s="1"/>
    </row>
    <row r="57" spans="1:24" s="22" customFormat="1" ht="13.5" thickBot="1">
      <c r="A57" s="17"/>
      <c r="B57" s="17"/>
      <c r="C57" s="17"/>
      <c r="D57" s="21"/>
      <c r="U57" s="144"/>
      <c r="V57" s="144"/>
      <c r="W57" s="144"/>
      <c r="X57" s="1"/>
    </row>
    <row r="58" spans="1:24" s="22" customFormat="1" ht="13.5" thickBot="1">
      <c r="A58" s="17"/>
      <c r="B58" s="135" t="str">
        <f>A11</f>
        <v xml:space="preserve">Anamnesis </v>
      </c>
      <c r="C58" s="72">
        <v>1</v>
      </c>
      <c r="D58" s="73" t="str">
        <f>D11</f>
        <v>Describe claramente el motivo de consulta</v>
      </c>
      <c r="E58" s="74" t="e">
        <f>W11</f>
        <v>#DIV/0!</v>
      </c>
      <c r="U58" s="144"/>
      <c r="V58" s="144"/>
      <c r="W58" s="144"/>
      <c r="X58" s="1"/>
    </row>
    <row r="59" spans="1:24" s="22" customFormat="1" ht="13.5" thickBot="1">
      <c r="A59" s="17"/>
      <c r="B59" s="136"/>
      <c r="C59" s="70">
        <v>2</v>
      </c>
      <c r="D59" s="73" t="str">
        <f t="shared" ref="D59:D86" si="10">D12</f>
        <v>Describe claramente la enfermedad actual</v>
      </c>
      <c r="E59" s="75" t="e">
        <f t="shared" ref="E59:E85" si="11">W12</f>
        <v>#DIV/0!</v>
      </c>
      <c r="U59" s="144"/>
      <c r="V59" s="144"/>
      <c r="W59" s="144"/>
      <c r="X59" s="1"/>
    </row>
    <row r="60" spans="1:24" s="22" customFormat="1" ht="26.25" thickBot="1">
      <c r="A60" s="17"/>
      <c r="B60" s="136"/>
      <c r="C60" s="70">
        <v>3</v>
      </c>
      <c r="D60" s="73" t="str">
        <f t="shared" si="10"/>
        <v>Registro de antecedentes personales: Incluye Exposición a teratógenos, enfermedad materna durante la gestación, parto puerperio</v>
      </c>
      <c r="E60" s="75" t="e">
        <f>W13</f>
        <v>#DIV/0!</v>
      </c>
      <c r="U60" s="144"/>
      <c r="V60" s="144"/>
      <c r="W60" s="144"/>
      <c r="X60" s="1"/>
    </row>
    <row r="61" spans="1:24" s="22" customFormat="1" ht="26.25" customHeight="1" thickBot="1">
      <c r="A61" s="17"/>
      <c r="B61" s="136"/>
      <c r="C61" s="70">
        <v>4</v>
      </c>
      <c r="D61" s="73" t="str">
        <f t="shared" si="10"/>
        <v xml:space="preserve">Registro de antecedentes neonatales: Embarazo deseado, edad gestacional, lugar de nacimiento, APGAR, medidas antropométricas al nacer, alimentación, revisión de resultados de exámenes paraclínicos (Tamizaje hipotiroidismo, hemoclasificación y serología de la madre en el momento del parto) </v>
      </c>
      <c r="E61" s="75" t="e">
        <f t="shared" si="11"/>
        <v>#DIV/0!</v>
      </c>
      <c r="U61" s="144"/>
      <c r="V61" s="144"/>
      <c r="W61" s="144"/>
      <c r="X61" s="1"/>
    </row>
    <row r="62" spans="1:24" s="22" customFormat="1" ht="13.5" thickBot="1">
      <c r="A62" s="17"/>
      <c r="B62" s="137"/>
      <c r="C62" s="76">
        <v>5</v>
      </c>
      <c r="D62" s="73" t="str">
        <f t="shared" si="10"/>
        <v>Registro de antecedentes psicosociales: Maltrato emocional o psicológico</v>
      </c>
      <c r="E62" s="78" t="e">
        <f t="shared" si="11"/>
        <v>#DIV/0!</v>
      </c>
      <c r="U62" s="144"/>
      <c r="V62" s="144"/>
      <c r="W62" s="144"/>
      <c r="X62" s="1"/>
    </row>
    <row r="63" spans="1:24" s="22" customFormat="1" ht="26.25" customHeight="1" thickBot="1">
      <c r="A63" s="17"/>
      <c r="B63" s="158" t="str">
        <f>D52</f>
        <v xml:space="preserve">Examen físico </v>
      </c>
      <c r="C63" s="72">
        <v>6</v>
      </c>
      <c r="D63" s="73" t="str">
        <f t="shared" si="10"/>
        <v>Registro de antecedentes familiares: Número y estado de hermanos (vivos y muertos antes de los 5 años), patologías familiares</v>
      </c>
      <c r="E63" s="74" t="e">
        <f t="shared" si="11"/>
        <v>#DIV/0!</v>
      </c>
      <c r="U63" s="144"/>
      <c r="V63" s="144"/>
      <c r="W63" s="144"/>
      <c r="X63" s="1"/>
    </row>
    <row r="64" spans="1:24" s="22" customFormat="1" ht="26.25" customHeight="1" thickBot="1">
      <c r="A64" s="17"/>
      <c r="B64" s="159"/>
      <c r="C64" s="70">
        <v>7</v>
      </c>
      <c r="D64" s="73" t="str">
        <f t="shared" si="10"/>
        <v>Registro de Revisión por sistemas</v>
      </c>
      <c r="E64" s="75" t="e">
        <f t="shared" si="11"/>
        <v>#DIV/0!</v>
      </c>
      <c r="U64" s="144"/>
      <c r="V64" s="144"/>
      <c r="W64" s="144"/>
      <c r="X64" s="1"/>
    </row>
    <row r="65" spans="1:24" s="22" customFormat="1" ht="39" customHeight="1" thickBot="1">
      <c r="A65" s="17"/>
      <c r="B65" s="160"/>
      <c r="C65" s="76">
        <v>8</v>
      </c>
      <c r="D65" s="73" t="str">
        <f t="shared" si="10"/>
        <v>Registro completo de los signos vitales incluye: frecuencia cardiaca, frecuencia respiratoria, tensión arterial, temperatura, en los casos que lo ameriten SO2 y otros de importancia</v>
      </c>
      <c r="E65" s="78" t="e">
        <f t="shared" si="11"/>
        <v>#DIV/0!</v>
      </c>
      <c r="U65" s="144"/>
      <c r="V65" s="144"/>
      <c r="W65" s="144"/>
      <c r="X65" s="1"/>
    </row>
    <row r="66" spans="1:24" s="22" customFormat="1" ht="26.25" thickBot="1">
      <c r="A66" s="17"/>
      <c r="B66" s="90" t="str">
        <f>A21</f>
        <v xml:space="preserve">Diagnostico </v>
      </c>
      <c r="C66" s="80">
        <v>9</v>
      </c>
      <c r="D66" s="73" t="str">
        <f t="shared" si="10"/>
        <v>Registro de Peso, talla y perímetro cefálico en los casos que lo ameriten IMC (índice de masa corporal) , SCT (superficie corporal Total) y otros relacionados con el estado nutricional</v>
      </c>
      <c r="E66" s="91" t="e">
        <f t="shared" si="11"/>
        <v>#DIV/0!</v>
      </c>
      <c r="U66" s="144"/>
      <c r="V66" s="144"/>
      <c r="W66" s="144"/>
      <c r="X66" s="1"/>
    </row>
    <row r="67" spans="1:24" s="22" customFormat="1" ht="64.5" thickBot="1">
      <c r="A67" s="17"/>
      <c r="B67" s="131" t="str">
        <f>D54</f>
        <v xml:space="preserve">Plan Terapéutico </v>
      </c>
      <c r="C67" s="72">
        <v>10</v>
      </c>
      <c r="D67" s="73" t="str">
        <f t="shared" si="10"/>
        <v>Registro del examen físico por sistemas (Especial énfasis en Visión y Audición), describiendo claramente las alteraciones, signos clínicos de malformaciones congénitas (Dismorfismo facial, Asimetría facial, Fascias tosca, Asimetría corporal, Soplos cardiacos, etc), signos de desnutrición (cambios en el pelo, piel, dientes, uñas, ojos, mucosas, etc)debe incluir signos de maltrato si existen</v>
      </c>
      <c r="E67" s="74" t="e">
        <f t="shared" si="11"/>
        <v>#DIV/0!</v>
      </c>
      <c r="U67" s="144"/>
      <c r="V67" s="144"/>
      <c r="W67" s="144"/>
      <c r="X67" s="1"/>
    </row>
    <row r="68" spans="1:24" s="22" customFormat="1" ht="13.5" thickBot="1">
      <c r="A68" s="17"/>
      <c r="B68" s="132"/>
      <c r="C68" s="70">
        <v>11</v>
      </c>
      <c r="D68" s="73" t="str">
        <f t="shared" si="10"/>
        <v>Codificación adecuada de los diagnósticos confirmados y presuntivos</v>
      </c>
      <c r="E68" s="75" t="e">
        <f t="shared" si="11"/>
        <v>#DIV/0!</v>
      </c>
      <c r="G68" s="33"/>
      <c r="U68" s="144"/>
      <c r="V68" s="144"/>
      <c r="W68" s="144"/>
      <c r="X68" s="1"/>
    </row>
    <row r="69" spans="1:24" s="22" customFormat="1" ht="39" thickBot="1">
      <c r="A69" s="17"/>
      <c r="B69" s="132"/>
      <c r="C69" s="70">
        <v>12</v>
      </c>
      <c r="D69" s="73" t="str">
        <f t="shared" si="10"/>
        <v>Registro de la prescripción de  los medicamentos, incluye: Nombre del medicamento expresado en la denominación común internacional, concentración y forma farmacéutica, vía de administración, dosis y frecuencia de administración, duración del tratamiento)</v>
      </c>
      <c r="E69" s="75" t="e">
        <f t="shared" si="11"/>
        <v>#DIV/0!</v>
      </c>
      <c r="G69" s="33"/>
      <c r="U69" s="144"/>
      <c r="V69" s="144"/>
      <c r="W69" s="144"/>
      <c r="X69" s="1"/>
    </row>
    <row r="70" spans="1:24" s="22" customFormat="1" ht="13.5" thickBot="1">
      <c r="A70" s="17"/>
      <c r="B70" s="133"/>
      <c r="C70" s="76">
        <v>13</v>
      </c>
      <c r="D70" s="73" t="str">
        <f t="shared" si="10"/>
        <v>Registro de ayudas diagnosticas (laboratorios, imágenes diagnosticas, entre otras)</v>
      </c>
      <c r="E70" s="78" t="e">
        <f t="shared" si="11"/>
        <v>#DIV/0!</v>
      </c>
      <c r="G70" s="86"/>
      <c r="U70" s="144"/>
      <c r="V70" s="144"/>
      <c r="W70" s="144"/>
      <c r="X70" s="1"/>
    </row>
    <row r="71" spans="1:24" s="22" customFormat="1" ht="13.5" thickBot="1">
      <c r="A71" s="17"/>
      <c r="B71" s="131" t="str">
        <f>D55</f>
        <v xml:space="preserve">Integralidad y secuencia </v>
      </c>
      <c r="C71" s="72">
        <v>14</v>
      </c>
      <c r="D71" s="73" t="str">
        <f t="shared" si="10"/>
        <v>Registro de otros planes terapéuticos</v>
      </c>
      <c r="E71" s="74" t="e">
        <f t="shared" si="11"/>
        <v>#DIV/0!</v>
      </c>
      <c r="G71" s="150"/>
      <c r="U71" s="144"/>
      <c r="V71" s="144"/>
      <c r="W71" s="144"/>
      <c r="X71" s="1"/>
    </row>
    <row r="72" spans="1:24" s="22" customFormat="1" ht="39" thickBot="1">
      <c r="A72" s="17"/>
      <c r="B72" s="132"/>
      <c r="C72" s="70">
        <v>15</v>
      </c>
      <c r="D72" s="73" t="str">
        <f t="shared" si="10"/>
        <v>Registro de recomendaciones, incluye signos y síntomas de alarma (tos o dificultad para respirar, ruidos respiratorios, diarrea,  vomito, sangre en las heces, ojos hundidos, turgencia de la piel, rigidez de cuello - AIEPI)</v>
      </c>
      <c r="E72" s="75" t="e">
        <f t="shared" si="11"/>
        <v>#DIV/0!</v>
      </c>
      <c r="G72" s="150"/>
      <c r="U72" s="144"/>
      <c r="V72" s="144"/>
      <c r="W72" s="144"/>
      <c r="X72" s="1"/>
    </row>
    <row r="73" spans="1:24" s="22" customFormat="1" ht="26.25" thickBot="1">
      <c r="A73" s="17"/>
      <c r="B73" s="133"/>
      <c r="C73" s="76">
        <v>16</v>
      </c>
      <c r="D73" s="73" t="str">
        <f t="shared" si="10"/>
        <v>Se evidencia una correlación entre la anamnesis (motivo de consulta, enfermedad actual, antecedentes y revisión por sistemas) y el examen físico</v>
      </c>
      <c r="E73" s="78" t="e">
        <f t="shared" si="11"/>
        <v>#DIV/0!</v>
      </c>
      <c r="G73" s="150"/>
      <c r="U73" s="144"/>
      <c r="V73" s="144"/>
      <c r="W73" s="144"/>
      <c r="X73" s="1"/>
    </row>
    <row r="74" spans="1:24" s="22" customFormat="1" ht="12.75" customHeight="1" thickBot="1">
      <c r="A74" s="17"/>
      <c r="B74" s="131" t="str">
        <f>D56</f>
        <v xml:space="preserve">Adherencia a la GPC (Guías de prácticas clínicas), protocolos o procedimientos </v>
      </c>
      <c r="C74" s="72">
        <v>17</v>
      </c>
      <c r="D74" s="73" t="str">
        <f t="shared" si="10"/>
        <v>El diagnóstico registrado se relaciona con el motivo de consulta, enfermedad actual y/o hallazgos al examen físico</v>
      </c>
      <c r="E74" s="74" t="e">
        <f t="shared" si="11"/>
        <v>#DIV/0!</v>
      </c>
      <c r="G74" s="150"/>
      <c r="U74" s="144"/>
      <c r="V74" s="144"/>
      <c r="W74" s="144"/>
      <c r="X74" s="1"/>
    </row>
    <row r="75" spans="1:24" s="22" customFormat="1" ht="26.25" customHeight="1" thickBot="1">
      <c r="A75" s="17"/>
      <c r="B75" s="132"/>
      <c r="C75" s="70">
        <v>18</v>
      </c>
      <c r="D75" s="73" t="str">
        <f t="shared" si="10"/>
        <v>El plan terapéutico se correlaciona con los diagnósticos registrados</v>
      </c>
      <c r="E75" s="75" t="e">
        <f t="shared" si="11"/>
        <v>#DIV/0!</v>
      </c>
      <c r="G75" s="151"/>
      <c r="U75" s="144"/>
      <c r="V75" s="144"/>
      <c r="W75" s="144"/>
      <c r="X75" s="1"/>
    </row>
    <row r="76" spans="1:24" s="22" customFormat="1" ht="13.5" thickBot="1">
      <c r="A76" s="17"/>
      <c r="B76" s="132"/>
      <c r="C76" s="70">
        <v>19</v>
      </c>
      <c r="D76" s="73" t="str">
        <f t="shared" si="10"/>
        <v>La descripción de la anamnesis y el registro del examen físico son acordes al flujograma de atención</v>
      </c>
      <c r="E76" s="75" t="e">
        <f t="shared" si="11"/>
        <v>#DIV/0!</v>
      </c>
      <c r="G76" s="151"/>
      <c r="U76" s="144"/>
      <c r="V76" s="144"/>
      <c r="W76" s="144"/>
      <c r="X76" s="1"/>
    </row>
    <row r="77" spans="1:24" s="22" customFormat="1" ht="13.5" thickBot="1">
      <c r="A77" s="17"/>
      <c r="B77" s="132"/>
      <c r="C77" s="70">
        <v>20</v>
      </c>
      <c r="D77" s="73" t="str">
        <f t="shared" si="10"/>
        <v>Diligenciamiento de curvas de medidas antropométricas con su análisis correspondiente</v>
      </c>
      <c r="E77" s="75" t="e">
        <f t="shared" si="11"/>
        <v>#DIV/0!</v>
      </c>
      <c r="G77" s="151"/>
      <c r="U77" s="144"/>
      <c r="V77" s="144"/>
      <c r="W77" s="144"/>
      <c r="X77" s="1"/>
    </row>
    <row r="78" spans="1:24" s="22" customFormat="1" ht="25.5" customHeight="1" thickBot="1">
      <c r="A78" s="17"/>
      <c r="B78" s="132"/>
      <c r="C78" s="70">
        <v>21</v>
      </c>
      <c r="D78" s="73" t="str">
        <f t="shared" si="10"/>
        <v>Registro de la escala abreviada del desarrollo, con su correspondiente análisis.</v>
      </c>
      <c r="E78" s="75" t="e">
        <f t="shared" si="11"/>
        <v>#DIV/0!</v>
      </c>
      <c r="G78" s="151"/>
      <c r="U78" s="144"/>
      <c r="V78" s="144"/>
      <c r="W78" s="144"/>
      <c r="X78" s="1"/>
    </row>
    <row r="79" spans="1:24" s="22" customFormat="1" ht="13.5" thickBot="1">
      <c r="A79" s="17"/>
      <c r="B79" s="132"/>
      <c r="C79" s="70">
        <v>22</v>
      </c>
      <c r="D79" s="73" t="str">
        <f t="shared" si="10"/>
        <v>Registro de estado de vacunación.</v>
      </c>
      <c r="E79" s="75" t="e">
        <f t="shared" si="11"/>
        <v>#DIV/0!</v>
      </c>
      <c r="G79" s="151"/>
      <c r="U79" s="144"/>
      <c r="V79" s="144"/>
      <c r="W79" s="144"/>
      <c r="X79" s="1"/>
    </row>
    <row r="80" spans="1:24" s="22" customFormat="1" ht="26.25" thickBot="1">
      <c r="A80" s="17"/>
      <c r="B80" s="132"/>
      <c r="C80" s="70">
        <v>23</v>
      </c>
      <c r="D80" s="73" t="str">
        <f t="shared" si="10"/>
        <v>La codificación CIE-10 de los diagnósticos esta conforme con la GPC (guía de practica clínica), protocolo o procedimiento</v>
      </c>
      <c r="E80" s="75" t="e">
        <f t="shared" si="11"/>
        <v>#DIV/0!</v>
      </c>
      <c r="G80" s="151"/>
      <c r="U80" s="144"/>
      <c r="V80" s="144"/>
      <c r="W80" s="144"/>
      <c r="X80" s="1"/>
    </row>
    <row r="81" spans="1:24" s="22" customFormat="1" ht="26.25" thickBot="1">
      <c r="A81" s="17"/>
      <c r="B81" s="132"/>
      <c r="C81" s="70">
        <v>24</v>
      </c>
      <c r="D81" s="73" t="str">
        <f t="shared" si="10"/>
        <v>El manejo farmacológico sigue los lineamientos de la GPC (guía de practica clínica), protocolo o procedimiento</v>
      </c>
      <c r="E81" s="75" t="e">
        <f t="shared" si="11"/>
        <v>#DIV/0!</v>
      </c>
      <c r="G81" s="151"/>
      <c r="U81" s="144"/>
      <c r="V81" s="144"/>
      <c r="W81" s="144"/>
      <c r="X81" s="1"/>
    </row>
    <row r="82" spans="1:24" s="22" customFormat="1" ht="26.25" thickBot="1">
      <c r="A82" s="17"/>
      <c r="B82" s="132"/>
      <c r="C82" s="70">
        <v>25</v>
      </c>
      <c r="D82" s="73" t="str">
        <f t="shared" si="10"/>
        <v>El manejo no farmacológico sigue los lineamientos de la GPC (guía de practica clínica), protocolo o procedimiento</v>
      </c>
      <c r="E82" s="75" t="e">
        <f t="shared" si="11"/>
        <v>#DIV/0!</v>
      </c>
      <c r="G82" s="151"/>
      <c r="U82" s="144"/>
      <c r="V82" s="144"/>
      <c r="W82" s="144"/>
      <c r="X82" s="1"/>
    </row>
    <row r="83" spans="1:24" s="22" customFormat="1" ht="26.25" thickBot="1">
      <c r="A83" s="17"/>
      <c r="B83" s="132"/>
      <c r="C83" s="70">
        <v>26</v>
      </c>
      <c r="D83" s="73" t="str">
        <f t="shared" si="10"/>
        <v>La solicitud de ayudas diagnosticas es racional y congruente con la GPC (guía de practica clínica), protocolo o procedimiento</v>
      </c>
      <c r="E83" s="75" t="e">
        <f t="shared" si="11"/>
        <v>#DIV/0!</v>
      </c>
      <c r="G83" s="151"/>
      <c r="U83" s="144"/>
      <c r="V83" s="144"/>
      <c r="W83" s="144"/>
      <c r="X83" s="1"/>
    </row>
    <row r="84" spans="1:24" s="22" customFormat="1" ht="51.75" thickBot="1">
      <c r="A84" s="17"/>
      <c r="B84" s="132"/>
      <c r="C84" s="70">
        <v>27</v>
      </c>
      <c r="D84" s="73" t="str">
        <f t="shared" si="10"/>
        <v>Las recomendaciones son acordes a la  GPC (guía de practica clínica), protocolo o procedimiento; debe incluir puericultura, importancia de lactancia materna, alimentación complementaria, habitos saludable, habitos de higiene personal, lavado de dientes, buen trato del menor, prevención de abuso sexual, violencia intrafamiliar.</v>
      </c>
      <c r="E84" s="75" t="e">
        <f t="shared" si="11"/>
        <v>#DIV/0!</v>
      </c>
      <c r="G84" s="151"/>
      <c r="U84" s="144"/>
      <c r="V84" s="144"/>
      <c r="W84" s="144"/>
      <c r="X84" s="1"/>
    </row>
    <row r="85" spans="1:24" s="22" customFormat="1" ht="13.5" thickBot="1">
      <c r="A85" s="17"/>
      <c r="B85" s="132"/>
      <c r="C85" s="70">
        <v>28</v>
      </c>
      <c r="D85" s="73" t="str">
        <f t="shared" si="10"/>
        <v xml:space="preserve">Remisión oportuna </v>
      </c>
      <c r="E85" s="75" t="e">
        <f t="shared" si="11"/>
        <v>#DIV/0!</v>
      </c>
      <c r="G85" s="151"/>
      <c r="U85" s="144"/>
      <c r="V85" s="144"/>
      <c r="W85" s="144"/>
      <c r="X85" s="1"/>
    </row>
    <row r="86" spans="1:24" s="22" customFormat="1" ht="13.5" thickBot="1">
      <c r="A86" s="17"/>
      <c r="B86" s="133"/>
      <c r="C86" s="76">
        <v>29</v>
      </c>
      <c r="D86" s="73" t="str">
        <f t="shared" si="10"/>
        <v>Registro del próximo control</v>
      </c>
      <c r="E86" s="78" t="e">
        <f>W39</f>
        <v>#DIV/0!</v>
      </c>
      <c r="G86" s="151"/>
      <c r="U86" s="144"/>
      <c r="V86" s="144"/>
      <c r="W86" s="144"/>
      <c r="X86" s="1"/>
    </row>
    <row r="87" spans="1:24" s="22" customFormat="1" ht="12.75" customHeight="1">
      <c r="A87" s="17"/>
      <c r="B87" s="17"/>
      <c r="C87" s="17"/>
      <c r="D87" s="68" t="str">
        <f t="shared" ref="D87:D89" si="12">D40</f>
        <v>TOTAL DE CRITERIOS CUMPLIDOS</v>
      </c>
      <c r="E87" s="69">
        <f>U40</f>
        <v>0</v>
      </c>
      <c r="G87" s="151"/>
      <c r="U87" s="144"/>
      <c r="V87" s="144"/>
      <c r="W87" s="144"/>
      <c r="X87" s="1"/>
    </row>
    <row r="88" spans="1:24" s="22" customFormat="1" ht="12.75" customHeight="1">
      <c r="A88" s="17"/>
      <c r="B88" s="17"/>
      <c r="C88" s="17"/>
      <c r="D88" s="49" t="str">
        <f t="shared" si="12"/>
        <v>TOTAL DE CRITERIOS EVALUADOS</v>
      </c>
      <c r="E88" s="51">
        <f>U41</f>
        <v>0</v>
      </c>
      <c r="G88" s="151"/>
      <c r="U88" s="144"/>
      <c r="V88" s="144"/>
      <c r="W88" s="144"/>
      <c r="X88" s="1"/>
    </row>
    <row r="89" spans="1:24" s="22" customFormat="1" ht="13.5" customHeight="1" thickBot="1">
      <c r="A89" s="17"/>
      <c r="B89" s="17"/>
      <c r="C89" s="17"/>
      <c r="D89" s="50" t="str">
        <f t="shared" si="12"/>
        <v>PORCENTAJE DE CUMPLIMIENTO</v>
      </c>
      <c r="E89" s="48" t="e">
        <f>U42</f>
        <v>#DIV/0!</v>
      </c>
      <c r="G89" s="151"/>
      <c r="U89" s="144"/>
      <c r="V89" s="144"/>
      <c r="W89" s="144"/>
      <c r="X89" s="1"/>
    </row>
    <row r="90" spans="1:24" s="22" customFormat="1">
      <c r="A90" s="17"/>
      <c r="B90" s="17"/>
      <c r="C90" s="17"/>
      <c r="D90" s="32"/>
      <c r="G90" s="151"/>
      <c r="U90" s="144"/>
      <c r="V90" s="144"/>
      <c r="W90" s="144"/>
      <c r="X90" s="1"/>
    </row>
    <row r="91" spans="1:24" s="22" customFormat="1">
      <c r="A91" s="17"/>
      <c r="B91" s="17"/>
      <c r="C91" s="17"/>
      <c r="D91" s="32"/>
      <c r="U91" s="144"/>
      <c r="V91" s="144"/>
      <c r="W91" s="144"/>
      <c r="X91" s="1"/>
    </row>
    <row r="92" spans="1:24" s="22" customFormat="1">
      <c r="A92" s="17"/>
      <c r="B92" s="17"/>
      <c r="C92" s="17"/>
      <c r="D92" s="32"/>
      <c r="U92" s="144"/>
      <c r="V92" s="144"/>
      <c r="W92" s="144"/>
      <c r="X92" s="1"/>
    </row>
    <row r="93" spans="1:24">
      <c r="U93" s="144"/>
      <c r="V93" s="144"/>
      <c r="W93" s="144"/>
    </row>
    <row r="94" spans="1:24">
      <c r="B94" s="60" t="s">
        <v>52</v>
      </c>
      <c r="C94" s="145"/>
      <c r="D94" s="145"/>
      <c r="E94" s="145"/>
      <c r="U94" s="144"/>
      <c r="V94" s="144"/>
      <c r="W94" s="144"/>
    </row>
    <row r="95" spans="1:24">
      <c r="U95" s="144"/>
      <c r="V95" s="144"/>
      <c r="W95" s="144"/>
    </row>
    <row r="96" spans="1:24" s="22" customFormat="1">
      <c r="A96" s="17"/>
      <c r="B96" s="17"/>
      <c r="C96" s="17"/>
      <c r="D96" s="21"/>
      <c r="H96" s="33"/>
      <c r="U96" s="144"/>
      <c r="V96" s="144"/>
      <c r="W96" s="144"/>
      <c r="X96" s="1"/>
    </row>
    <row r="97" spans="1:24" s="22" customFormat="1">
      <c r="A97" s="17"/>
      <c r="B97" s="17"/>
      <c r="C97" s="17"/>
      <c r="D97" s="21"/>
      <c r="H97" s="33"/>
      <c r="U97" s="145"/>
      <c r="V97" s="145"/>
      <c r="W97" s="145"/>
      <c r="X97" s="1"/>
    </row>
    <row r="98" spans="1:24" s="22" customFormat="1" ht="90" customHeight="1">
      <c r="A98" s="143"/>
      <c r="B98" s="143"/>
      <c r="C98" s="143"/>
      <c r="D98" s="143"/>
      <c r="E98" s="143"/>
      <c r="F98" s="143"/>
      <c r="G98" s="143"/>
      <c r="H98" s="143"/>
      <c r="I98" s="143"/>
      <c r="J98" s="143"/>
      <c r="K98" s="143"/>
      <c r="L98" s="143"/>
      <c r="M98" s="143"/>
      <c r="N98" s="143"/>
      <c r="O98" s="143"/>
      <c r="P98" s="143"/>
      <c r="Q98" s="143"/>
      <c r="R98" s="143"/>
      <c r="S98" s="143"/>
      <c r="T98" s="143"/>
      <c r="U98" s="143"/>
      <c r="V98" s="143"/>
      <c r="W98" s="143"/>
      <c r="X98" s="1"/>
    </row>
    <row r="99" spans="1:24" s="22" customFormat="1">
      <c r="A99" s="17"/>
      <c r="B99" s="17"/>
      <c r="C99" s="17"/>
      <c r="D99" s="21"/>
      <c r="H99" s="33"/>
      <c r="U99" s="17"/>
      <c r="V99" s="17"/>
      <c r="W99" s="17"/>
      <c r="X99" s="1"/>
    </row>
    <row r="100" spans="1:24" s="22" customFormat="1">
      <c r="A100" s="17"/>
      <c r="B100" s="17"/>
      <c r="C100" s="17"/>
      <c r="D100" s="21"/>
      <c r="H100" s="33"/>
      <c r="U100" s="17"/>
      <c r="V100" s="17"/>
      <c r="W100" s="17"/>
      <c r="X100" s="1"/>
    </row>
    <row r="101" spans="1:24" s="22" customFormat="1">
      <c r="A101" s="17"/>
      <c r="B101" s="17"/>
      <c r="C101" s="17"/>
      <c r="D101" s="21"/>
      <c r="H101" s="33"/>
      <c r="U101" s="17"/>
      <c r="V101" s="17"/>
      <c r="W101" s="17"/>
      <c r="X101" s="1"/>
    </row>
    <row r="102" spans="1:24" s="22" customFormat="1">
      <c r="A102" s="17"/>
      <c r="B102" s="17"/>
      <c r="C102" s="17"/>
      <c r="D102" s="21"/>
      <c r="H102" s="33"/>
      <c r="U102" s="17"/>
      <c r="V102" s="17"/>
      <c r="W102" s="17"/>
      <c r="X102" s="1"/>
    </row>
  </sheetData>
  <mergeCells count="42">
    <mergeCell ref="A11:A17"/>
    <mergeCell ref="B14:B16"/>
    <mergeCell ref="B11:B13"/>
    <mergeCell ref="A22:A25"/>
    <mergeCell ref="B63:B65"/>
    <mergeCell ref="A26:A28"/>
    <mergeCell ref="B22:B23"/>
    <mergeCell ref="A18:A20"/>
    <mergeCell ref="C94:E94"/>
    <mergeCell ref="A98:W98"/>
    <mergeCell ref="A29:A39"/>
    <mergeCell ref="B34:B38"/>
    <mergeCell ref="B29:B33"/>
    <mergeCell ref="V40:W43"/>
    <mergeCell ref="U44:W97"/>
    <mergeCell ref="B58:B62"/>
    <mergeCell ref="B67:B70"/>
    <mergeCell ref="B71:B73"/>
    <mergeCell ref="G71:G74"/>
    <mergeCell ref="B74:B86"/>
    <mergeCell ref="G75:G77"/>
    <mergeCell ref="G78:G90"/>
    <mergeCell ref="C7:C10"/>
    <mergeCell ref="E10:T10"/>
    <mergeCell ref="A3:W3"/>
    <mergeCell ref="A4:C4"/>
    <mergeCell ref="D4:T6"/>
    <mergeCell ref="U4:U10"/>
    <mergeCell ref="V4:V10"/>
    <mergeCell ref="W4:W10"/>
    <mergeCell ref="A5:C5"/>
    <mergeCell ref="A6:C6"/>
    <mergeCell ref="A7:A10"/>
    <mergeCell ref="B7:B10"/>
    <mergeCell ref="A1:C1"/>
    <mergeCell ref="D1:T1"/>
    <mergeCell ref="U1:W1"/>
    <mergeCell ref="A2:C2"/>
    <mergeCell ref="D2:H2"/>
    <mergeCell ref="I2:R2"/>
    <mergeCell ref="S2:T2"/>
    <mergeCell ref="U2:W2"/>
  </mergeCells>
  <conditionalFormatting sqref="E58:E86">
    <cfRule type="colorScale" priority="10">
      <colorScale>
        <cfvo type="min"/>
        <cfvo type="percentile" val="50"/>
        <cfvo type="max"/>
        <color rgb="FFFF0000"/>
        <color rgb="FFFFFF00"/>
        <color rgb="FF00B050"/>
      </colorScale>
    </cfRule>
  </conditionalFormatting>
  <conditionalFormatting sqref="E7">
    <cfRule type="duplicateValues" dxfId="35" priority="9"/>
  </conditionalFormatting>
  <conditionalFormatting sqref="F7">
    <cfRule type="duplicateValues" dxfId="34" priority="8"/>
  </conditionalFormatting>
  <conditionalFormatting sqref="G7">
    <cfRule type="duplicateValues" dxfId="33" priority="7"/>
  </conditionalFormatting>
  <conditionalFormatting sqref="H7">
    <cfRule type="duplicateValues" dxfId="32" priority="6"/>
  </conditionalFormatting>
  <conditionalFormatting sqref="I7">
    <cfRule type="duplicateValues" dxfId="31" priority="5"/>
  </conditionalFormatting>
  <conditionalFormatting sqref="J7">
    <cfRule type="duplicateValues" dxfId="30" priority="4"/>
  </conditionalFormatting>
  <conditionalFormatting sqref="K7">
    <cfRule type="duplicateValues" dxfId="29" priority="3"/>
  </conditionalFormatting>
  <conditionalFormatting sqref="L7">
    <cfRule type="duplicateValues" dxfId="28" priority="2"/>
  </conditionalFormatting>
  <conditionalFormatting sqref="M7:S7">
    <cfRule type="duplicateValues" dxfId="27" priority="1"/>
  </conditionalFormatting>
  <conditionalFormatting sqref="E47:T47">
    <cfRule type="colorScale" priority="12">
      <colorScale>
        <cfvo type="min"/>
        <cfvo type="percentile" val="50"/>
        <cfvo type="max"/>
        <color rgb="FFFF0000"/>
        <color rgb="FFFFFF00"/>
        <color rgb="FF00B050"/>
      </colorScale>
    </cfRule>
    <cfRule type="colorScale" priority="13">
      <colorScale>
        <cfvo type="min"/>
        <cfvo type="percentile" val="50"/>
        <cfvo type="max"/>
        <color rgb="FFFF0000"/>
        <color rgb="FFFFFF00"/>
        <color rgb="FF00B050"/>
      </colorScale>
    </cfRule>
  </conditionalFormatting>
  <conditionalFormatting sqref="E51:E56">
    <cfRule type="colorScale" priority="16">
      <colorScale>
        <cfvo type="min"/>
        <cfvo type="percentile" val="50"/>
        <cfvo type="max"/>
        <color rgb="FFFF0000"/>
        <color rgb="FFFFEB84"/>
        <color rgb="FF00B050"/>
      </colorScale>
    </cfRule>
  </conditionalFormatting>
  <dataValidations count="1">
    <dataValidation type="list" allowBlank="1" showInputMessage="1" showErrorMessage="1" sqref="E11:T39">
      <formula1>$X$1:$X$2</formula1>
    </dataValidation>
  </dataValidations>
  <pageMargins left="0.7" right="0.7" top="0.75" bottom="0.75" header="0.3" footer="0.3"/>
  <pageSetup scale="2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6"/>
  <sheetViews>
    <sheetView view="pageBreakPreview" topLeftCell="H1" zoomScale="82" zoomScaleNormal="70" zoomScaleSheetLayoutView="82" workbookViewId="0">
      <selection activeCell="T8" sqref="T8"/>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customWidth="1"/>
    <col min="25" max="16384" width="11.42578125" style="1"/>
  </cols>
  <sheetData>
    <row r="1" spans="1:24" ht="89.25" customHeight="1">
      <c r="A1" s="139"/>
      <c r="B1" s="139"/>
      <c r="C1" s="139"/>
      <c r="D1" s="138" t="s">
        <v>217</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253</v>
      </c>
      <c r="B2" s="108"/>
      <c r="C2" s="108"/>
      <c r="D2" s="147" t="s">
        <v>260</v>
      </c>
      <c r="E2" s="147"/>
      <c r="F2" s="147"/>
      <c r="G2" s="147"/>
      <c r="H2" s="147"/>
      <c r="I2" s="147" t="s">
        <v>255</v>
      </c>
      <c r="J2" s="147"/>
      <c r="K2" s="147"/>
      <c r="L2" s="147"/>
      <c r="M2" s="147"/>
      <c r="N2" s="147"/>
      <c r="O2" s="147"/>
      <c r="P2" s="147"/>
      <c r="Q2" s="147"/>
      <c r="R2" s="147"/>
      <c r="S2" s="229" t="s">
        <v>244</v>
      </c>
      <c r="T2" s="229"/>
      <c r="U2" s="147" t="s">
        <v>261</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64" t="s">
        <v>1</v>
      </c>
      <c r="E4" s="165"/>
      <c r="F4" s="165"/>
      <c r="G4" s="165"/>
      <c r="H4" s="165"/>
      <c r="I4" s="165"/>
      <c r="J4" s="165"/>
      <c r="K4" s="165"/>
      <c r="L4" s="165"/>
      <c r="M4" s="165"/>
      <c r="N4" s="165"/>
      <c r="O4" s="165"/>
      <c r="P4" s="165"/>
      <c r="Q4" s="165"/>
      <c r="R4" s="165"/>
      <c r="S4" s="165"/>
      <c r="T4" s="166"/>
      <c r="U4" s="118" t="s">
        <v>2</v>
      </c>
      <c r="V4" s="118" t="s">
        <v>3</v>
      </c>
      <c r="W4" s="118" t="s">
        <v>24</v>
      </c>
    </row>
    <row r="5" spans="1:24" ht="20.25" customHeight="1">
      <c r="A5" s="120" t="s">
        <v>4</v>
      </c>
      <c r="B5" s="120"/>
      <c r="C5" s="120"/>
      <c r="D5" s="167"/>
      <c r="E5" s="168"/>
      <c r="F5" s="168"/>
      <c r="G5" s="168"/>
      <c r="H5" s="168"/>
      <c r="I5" s="168"/>
      <c r="J5" s="168"/>
      <c r="K5" s="168"/>
      <c r="L5" s="168"/>
      <c r="M5" s="168"/>
      <c r="N5" s="168"/>
      <c r="O5" s="168"/>
      <c r="P5" s="168"/>
      <c r="Q5" s="168"/>
      <c r="R5" s="168"/>
      <c r="S5" s="168"/>
      <c r="T5" s="169"/>
      <c r="U5" s="119"/>
      <c r="V5" s="119"/>
      <c r="W5" s="119"/>
    </row>
    <row r="6" spans="1:24" ht="20.25" customHeight="1">
      <c r="A6" s="120" t="s">
        <v>5</v>
      </c>
      <c r="B6" s="120"/>
      <c r="C6" s="120"/>
      <c r="D6" s="170"/>
      <c r="E6" s="171"/>
      <c r="F6" s="171"/>
      <c r="G6" s="171"/>
      <c r="H6" s="171"/>
      <c r="I6" s="171"/>
      <c r="J6" s="171"/>
      <c r="K6" s="171"/>
      <c r="L6" s="171"/>
      <c r="M6" s="171"/>
      <c r="N6" s="171"/>
      <c r="O6" s="171"/>
      <c r="P6" s="171"/>
      <c r="Q6" s="171"/>
      <c r="R6" s="171"/>
      <c r="S6" s="171"/>
      <c r="T6" s="172"/>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94"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55" t="s">
        <v>8</v>
      </c>
      <c r="B11" s="155">
        <f>COUNTIF(E11:T21,"cumple")</f>
        <v>0</v>
      </c>
      <c r="C11" s="11">
        <v>1</v>
      </c>
      <c r="D11" s="100" t="s">
        <v>107</v>
      </c>
      <c r="E11" s="34"/>
      <c r="F11" s="34"/>
      <c r="G11" s="34"/>
      <c r="H11" s="34"/>
      <c r="I11" s="34"/>
      <c r="J11" s="34"/>
      <c r="K11" s="34"/>
      <c r="L11" s="34"/>
      <c r="M11" s="34"/>
      <c r="N11" s="34"/>
      <c r="O11" s="34"/>
      <c r="P11" s="34"/>
      <c r="Q11" s="34"/>
      <c r="R11" s="34"/>
      <c r="S11" s="34"/>
      <c r="T11" s="34"/>
      <c r="U11" s="35">
        <f t="shared" ref="U11:U50" si="0">COUNTIF(E11:T11,"CUMPLE")</f>
        <v>0</v>
      </c>
      <c r="V11" s="36">
        <f t="shared" ref="V11:V50" si="1">COUNTIF(E11:T11,"CUMPLE")+COUNTIF(E11:T11,"NO CUMPLE")</f>
        <v>0</v>
      </c>
      <c r="W11" s="37" t="e">
        <f t="shared" ref="W11:W50" si="2">U11/V11</f>
        <v>#DIV/0!</v>
      </c>
    </row>
    <row r="12" spans="1:24" ht="29.25" customHeight="1">
      <c r="A12" s="156"/>
      <c r="B12" s="156"/>
      <c r="C12" s="11">
        <f>C11+1</f>
        <v>2</v>
      </c>
      <c r="D12" s="100" t="s">
        <v>195</v>
      </c>
      <c r="E12" s="34"/>
      <c r="F12" s="34"/>
      <c r="G12" s="34"/>
      <c r="H12" s="34"/>
      <c r="I12" s="34"/>
      <c r="J12" s="34"/>
      <c r="K12" s="34"/>
      <c r="L12" s="34"/>
      <c r="M12" s="34"/>
      <c r="N12" s="34"/>
      <c r="O12" s="34"/>
      <c r="P12" s="34"/>
      <c r="Q12" s="34"/>
      <c r="R12" s="34"/>
      <c r="S12" s="34"/>
      <c r="T12" s="34"/>
      <c r="U12" s="35">
        <f t="shared" si="0"/>
        <v>0</v>
      </c>
      <c r="V12" s="36">
        <f t="shared" si="1"/>
        <v>0</v>
      </c>
      <c r="W12" s="37" t="e">
        <f t="shared" si="2"/>
        <v>#DIV/0!</v>
      </c>
    </row>
    <row r="13" spans="1:24" ht="29.25" customHeight="1">
      <c r="A13" s="156"/>
      <c r="B13" s="156"/>
      <c r="C13" s="11">
        <f t="shared" ref="C13:C21" si="3">C12+1</f>
        <v>3</v>
      </c>
      <c r="D13" s="100" t="s">
        <v>196</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56"/>
      <c r="B14" s="156"/>
      <c r="C14" s="11">
        <f t="shared" si="3"/>
        <v>4</v>
      </c>
      <c r="D14" s="100" t="s">
        <v>197</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56"/>
      <c r="B15" s="157"/>
      <c r="C15" s="11">
        <f t="shared" si="3"/>
        <v>5</v>
      </c>
      <c r="D15" s="100" t="s">
        <v>198</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56"/>
      <c r="B16" s="155">
        <f>(COUNTIF(E11:T21,"cumple")+COUNTIF(E11:T21,"no cumple"))</f>
        <v>0</v>
      </c>
      <c r="C16" s="11">
        <f t="shared" si="3"/>
        <v>6</v>
      </c>
      <c r="D16" s="100" t="s">
        <v>199</v>
      </c>
      <c r="E16" s="34"/>
      <c r="F16" s="34"/>
      <c r="G16" s="34"/>
      <c r="H16" s="34"/>
      <c r="I16" s="34"/>
      <c r="J16" s="34"/>
      <c r="K16" s="34"/>
      <c r="L16" s="34"/>
      <c r="M16" s="34"/>
      <c r="N16" s="34"/>
      <c r="O16" s="34"/>
      <c r="P16" s="34"/>
      <c r="Q16" s="34"/>
      <c r="R16" s="34"/>
      <c r="S16" s="34"/>
      <c r="T16" s="34"/>
      <c r="U16" s="35">
        <f t="shared" si="0"/>
        <v>0</v>
      </c>
      <c r="V16" s="36">
        <f t="shared" si="1"/>
        <v>0</v>
      </c>
      <c r="W16" s="37" t="e">
        <f t="shared" si="2"/>
        <v>#DIV/0!</v>
      </c>
    </row>
    <row r="17" spans="1:23" ht="29.25" customHeight="1">
      <c r="A17" s="156"/>
      <c r="B17" s="156"/>
      <c r="C17" s="11">
        <f t="shared" si="3"/>
        <v>7</v>
      </c>
      <c r="D17" s="101" t="s">
        <v>134</v>
      </c>
      <c r="E17" s="34"/>
      <c r="F17" s="34"/>
      <c r="G17" s="34"/>
      <c r="H17" s="34"/>
      <c r="I17" s="34"/>
      <c r="J17" s="34"/>
      <c r="K17" s="34"/>
      <c r="L17" s="34"/>
      <c r="M17" s="34"/>
      <c r="N17" s="34"/>
      <c r="O17" s="34"/>
      <c r="P17" s="34"/>
      <c r="Q17" s="34"/>
      <c r="R17" s="34"/>
      <c r="S17" s="34"/>
      <c r="T17" s="34"/>
      <c r="U17" s="35">
        <f t="shared" si="0"/>
        <v>0</v>
      </c>
      <c r="V17" s="36">
        <f t="shared" si="1"/>
        <v>0</v>
      </c>
      <c r="W17" s="37" t="e">
        <f t="shared" si="2"/>
        <v>#DIV/0!</v>
      </c>
    </row>
    <row r="18" spans="1:23" ht="29.25" customHeight="1">
      <c r="A18" s="156"/>
      <c r="B18" s="156"/>
      <c r="C18" s="11">
        <f t="shared" si="3"/>
        <v>8</v>
      </c>
      <c r="D18" s="101" t="s">
        <v>135</v>
      </c>
      <c r="E18" s="34"/>
      <c r="F18" s="34"/>
      <c r="G18" s="34"/>
      <c r="H18" s="34"/>
      <c r="I18" s="34"/>
      <c r="J18" s="34"/>
      <c r="K18" s="34"/>
      <c r="L18" s="34"/>
      <c r="M18" s="34"/>
      <c r="N18" s="34"/>
      <c r="O18" s="34"/>
      <c r="P18" s="34"/>
      <c r="Q18" s="34"/>
      <c r="R18" s="34"/>
      <c r="S18" s="34"/>
      <c r="T18" s="34"/>
      <c r="U18" s="35">
        <f t="shared" si="0"/>
        <v>0</v>
      </c>
      <c r="V18" s="36">
        <f t="shared" si="1"/>
        <v>0</v>
      </c>
      <c r="W18" s="37" t="e">
        <f t="shared" si="2"/>
        <v>#DIV/0!</v>
      </c>
    </row>
    <row r="19" spans="1:23" ht="29.25" customHeight="1">
      <c r="A19" s="156"/>
      <c r="B19" s="156"/>
      <c r="C19" s="11">
        <f t="shared" si="3"/>
        <v>9</v>
      </c>
      <c r="D19" s="100" t="s">
        <v>136</v>
      </c>
      <c r="E19" s="34"/>
      <c r="F19" s="34"/>
      <c r="G19" s="34"/>
      <c r="H19" s="34"/>
      <c r="I19" s="34"/>
      <c r="J19" s="34"/>
      <c r="K19" s="34"/>
      <c r="L19" s="34"/>
      <c r="M19" s="34"/>
      <c r="N19" s="34"/>
      <c r="O19" s="34"/>
      <c r="P19" s="34"/>
      <c r="Q19" s="34"/>
      <c r="R19" s="34"/>
      <c r="S19" s="34"/>
      <c r="T19" s="34"/>
      <c r="U19" s="35">
        <f t="shared" si="0"/>
        <v>0</v>
      </c>
      <c r="V19" s="36">
        <f t="shared" si="1"/>
        <v>0</v>
      </c>
      <c r="W19" s="37" t="e">
        <f t="shared" si="2"/>
        <v>#DIV/0!</v>
      </c>
    </row>
    <row r="20" spans="1:23" ht="29.25" customHeight="1">
      <c r="A20" s="156"/>
      <c r="B20" s="157"/>
      <c r="C20" s="11">
        <f t="shared" si="3"/>
        <v>10</v>
      </c>
      <c r="D20" s="100" t="s">
        <v>200</v>
      </c>
      <c r="E20" s="34"/>
      <c r="F20" s="34"/>
      <c r="G20" s="34"/>
      <c r="H20" s="34"/>
      <c r="I20" s="34"/>
      <c r="J20" s="34"/>
      <c r="K20" s="34"/>
      <c r="L20" s="34"/>
      <c r="M20" s="34"/>
      <c r="N20" s="34"/>
      <c r="O20" s="34"/>
      <c r="P20" s="34"/>
      <c r="Q20" s="34"/>
      <c r="R20" s="34"/>
      <c r="S20" s="34"/>
      <c r="T20" s="34"/>
      <c r="U20" s="35">
        <f t="shared" si="0"/>
        <v>0</v>
      </c>
      <c r="V20" s="36">
        <f t="shared" si="1"/>
        <v>0</v>
      </c>
      <c r="W20" s="37" t="e">
        <f t="shared" si="2"/>
        <v>#DIV/0!</v>
      </c>
    </row>
    <row r="21" spans="1:23" ht="29.25" customHeight="1">
      <c r="A21" s="157"/>
      <c r="B21" s="14" t="e">
        <f>B11/B16</f>
        <v>#DIV/0!</v>
      </c>
      <c r="C21" s="11">
        <f t="shared" si="3"/>
        <v>11</v>
      </c>
      <c r="D21" s="100" t="s">
        <v>201</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55" t="s">
        <v>9</v>
      </c>
      <c r="B22" s="155">
        <f>COUNTIF(E22:T27,"cumple")</f>
        <v>0</v>
      </c>
      <c r="C22" s="11">
        <f t="shared" ref="C22:C27" si="4">C21+1</f>
        <v>12</v>
      </c>
      <c r="D22" s="100" t="s">
        <v>110</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56"/>
      <c r="B23" s="157"/>
      <c r="C23" s="11">
        <f t="shared" si="4"/>
        <v>13</v>
      </c>
      <c r="D23" s="100" t="s">
        <v>202</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29.25" customHeight="1">
      <c r="A24" s="156"/>
      <c r="B24" s="155">
        <f>(COUNTIF(E22:T27,"cumple")+COUNTIF(E22:T27,"no cumple"))</f>
        <v>0</v>
      </c>
      <c r="C24" s="11">
        <f t="shared" si="4"/>
        <v>14</v>
      </c>
      <c r="D24" s="100" t="s">
        <v>111</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156"/>
      <c r="B25" s="156"/>
      <c r="C25" s="11">
        <f t="shared" si="4"/>
        <v>15</v>
      </c>
      <c r="D25" s="100" t="s">
        <v>203</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56"/>
      <c r="B26" s="157"/>
      <c r="C26" s="11">
        <f t="shared" si="4"/>
        <v>16</v>
      </c>
      <c r="D26" s="100" t="s">
        <v>204</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57"/>
      <c r="B27" s="14" t="e">
        <f>B22/B24</f>
        <v>#DIV/0!</v>
      </c>
      <c r="C27" s="11">
        <f t="shared" si="4"/>
        <v>17</v>
      </c>
      <c r="D27" s="100" t="s">
        <v>205</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61" t="s">
        <v>10</v>
      </c>
      <c r="B28" s="93">
        <f>COUNTIF(E28:T29,"cumple")</f>
        <v>0</v>
      </c>
      <c r="C28" s="11">
        <f>C27+1</f>
        <v>18</v>
      </c>
      <c r="D28" s="100" t="s">
        <v>117</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63"/>
      <c r="B29" s="16" t="e">
        <f>W36</f>
        <v>#DIV/0!</v>
      </c>
      <c r="C29" s="11">
        <f>C28+1</f>
        <v>19</v>
      </c>
      <c r="D29" s="100" t="s">
        <v>206</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29.25" customHeight="1">
      <c r="A30" s="161" t="s">
        <v>11</v>
      </c>
      <c r="B30" s="155">
        <f>COUNTIF(E30:T37,"cumple")</f>
        <v>0</v>
      </c>
      <c r="C30" s="11">
        <f>C29+1</f>
        <v>20</v>
      </c>
      <c r="D30" s="100" t="s">
        <v>118</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62"/>
      <c r="B31" s="156"/>
      <c r="C31" s="11">
        <f t="shared" ref="C31:C37" si="5">C30+1</f>
        <v>21</v>
      </c>
      <c r="D31" s="100" t="s">
        <v>119</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62"/>
      <c r="B32" s="157"/>
      <c r="C32" s="11">
        <f t="shared" si="5"/>
        <v>22</v>
      </c>
      <c r="D32" s="101" t="s">
        <v>120</v>
      </c>
      <c r="E32" s="34"/>
      <c r="F32" s="34"/>
      <c r="G32" s="34"/>
      <c r="H32" s="34"/>
      <c r="I32" s="34"/>
      <c r="J32" s="34"/>
      <c r="K32" s="34"/>
      <c r="L32" s="34"/>
      <c r="M32" s="34"/>
      <c r="N32" s="34"/>
      <c r="O32" s="34"/>
      <c r="P32" s="34"/>
      <c r="Q32" s="34"/>
      <c r="R32" s="34"/>
      <c r="S32" s="34"/>
      <c r="T32" s="34"/>
      <c r="U32" s="35">
        <f t="shared" si="0"/>
        <v>0</v>
      </c>
      <c r="V32" s="36">
        <f t="shared" si="1"/>
        <v>0</v>
      </c>
      <c r="W32" s="37" t="e">
        <f t="shared" si="2"/>
        <v>#DIV/0!</v>
      </c>
    </row>
    <row r="33" spans="1:23" ht="29.25" customHeight="1">
      <c r="A33" s="162"/>
      <c r="B33" s="155">
        <f>(COUNTIF(E30:T37,"cumple")+COUNTIF(E30:T37,"no cumple"))</f>
        <v>0</v>
      </c>
      <c r="C33" s="11">
        <f t="shared" si="5"/>
        <v>23</v>
      </c>
      <c r="D33" s="100" t="s">
        <v>121</v>
      </c>
      <c r="E33" s="34"/>
      <c r="F33" s="34"/>
      <c r="G33" s="34"/>
      <c r="H33" s="34"/>
      <c r="I33" s="34"/>
      <c r="J33" s="34"/>
      <c r="K33" s="34"/>
      <c r="L33" s="34"/>
      <c r="M33" s="34"/>
      <c r="N33" s="34"/>
      <c r="O33" s="34"/>
      <c r="P33" s="34"/>
      <c r="Q33" s="34"/>
      <c r="R33" s="34"/>
      <c r="S33" s="34"/>
      <c r="T33" s="34"/>
      <c r="U33" s="35">
        <f t="shared" si="0"/>
        <v>0</v>
      </c>
      <c r="V33" s="36">
        <f t="shared" si="1"/>
        <v>0</v>
      </c>
      <c r="W33" s="37" t="e">
        <f t="shared" si="2"/>
        <v>#DIV/0!</v>
      </c>
    </row>
    <row r="34" spans="1:23" ht="29.25" customHeight="1">
      <c r="A34" s="162"/>
      <c r="B34" s="156"/>
      <c r="C34" s="11">
        <f t="shared" si="5"/>
        <v>24</v>
      </c>
      <c r="D34" s="100" t="s">
        <v>207</v>
      </c>
      <c r="E34" s="34"/>
      <c r="F34" s="34"/>
      <c r="G34" s="34"/>
      <c r="H34" s="34"/>
      <c r="I34" s="34"/>
      <c r="J34" s="34"/>
      <c r="K34" s="34"/>
      <c r="L34" s="34"/>
      <c r="M34" s="34"/>
      <c r="N34" s="34"/>
      <c r="O34" s="34"/>
      <c r="P34" s="34"/>
      <c r="Q34" s="34"/>
      <c r="R34" s="34"/>
      <c r="S34" s="34"/>
      <c r="T34" s="34"/>
      <c r="U34" s="35">
        <f t="shared" si="0"/>
        <v>0</v>
      </c>
      <c r="V34" s="36">
        <f t="shared" si="1"/>
        <v>0</v>
      </c>
      <c r="W34" s="37" t="e">
        <f t="shared" si="2"/>
        <v>#DIV/0!</v>
      </c>
    </row>
    <row r="35" spans="1:23" ht="29.25" customHeight="1">
      <c r="A35" s="162"/>
      <c r="B35" s="156"/>
      <c r="C35" s="11">
        <f t="shared" si="5"/>
        <v>25</v>
      </c>
      <c r="D35" s="100" t="s">
        <v>208</v>
      </c>
      <c r="E35" s="34"/>
      <c r="F35" s="34"/>
      <c r="G35" s="34"/>
      <c r="H35" s="34"/>
      <c r="I35" s="34"/>
      <c r="J35" s="34"/>
      <c r="K35" s="34"/>
      <c r="L35" s="34"/>
      <c r="M35" s="34"/>
      <c r="N35" s="34"/>
      <c r="O35" s="34"/>
      <c r="P35" s="34"/>
      <c r="Q35" s="34"/>
      <c r="R35" s="34"/>
      <c r="S35" s="34"/>
      <c r="T35" s="34"/>
      <c r="U35" s="35">
        <f t="shared" si="0"/>
        <v>0</v>
      </c>
      <c r="V35" s="36">
        <f t="shared" si="1"/>
        <v>0</v>
      </c>
      <c r="W35" s="37" t="e">
        <f t="shared" si="2"/>
        <v>#DIV/0!</v>
      </c>
    </row>
    <row r="36" spans="1:23" ht="29.25" customHeight="1">
      <c r="A36" s="162"/>
      <c r="B36" s="157"/>
      <c r="C36" s="11">
        <f t="shared" si="5"/>
        <v>26</v>
      </c>
      <c r="D36" s="100" t="s">
        <v>209</v>
      </c>
      <c r="E36" s="34"/>
      <c r="F36" s="34"/>
      <c r="G36" s="34"/>
      <c r="H36" s="34"/>
      <c r="I36" s="34"/>
      <c r="J36" s="34"/>
      <c r="K36" s="34"/>
      <c r="L36" s="34"/>
      <c r="M36" s="34"/>
      <c r="N36" s="34"/>
      <c r="O36" s="34"/>
      <c r="P36" s="34"/>
      <c r="Q36" s="34"/>
      <c r="R36" s="34"/>
      <c r="S36" s="34"/>
      <c r="T36" s="34"/>
      <c r="U36" s="35">
        <f t="shared" si="0"/>
        <v>0</v>
      </c>
      <c r="V36" s="36">
        <f t="shared" si="1"/>
        <v>0</v>
      </c>
      <c r="W36" s="37" t="e">
        <f t="shared" si="2"/>
        <v>#DIV/0!</v>
      </c>
    </row>
    <row r="37" spans="1:23" ht="40.5" customHeight="1">
      <c r="A37" s="163"/>
      <c r="B37" s="14" t="e">
        <f>B30/B33</f>
        <v>#DIV/0!</v>
      </c>
      <c r="C37" s="11">
        <f t="shared" si="5"/>
        <v>27</v>
      </c>
      <c r="D37" s="100" t="s">
        <v>210</v>
      </c>
      <c r="E37" s="34"/>
      <c r="F37" s="34"/>
      <c r="G37" s="34"/>
      <c r="H37" s="34"/>
      <c r="I37" s="34"/>
      <c r="J37" s="34"/>
      <c r="K37" s="34"/>
      <c r="L37" s="34"/>
      <c r="M37" s="34"/>
      <c r="N37" s="34"/>
      <c r="O37" s="34"/>
      <c r="P37" s="34"/>
      <c r="Q37" s="34"/>
      <c r="R37" s="34"/>
      <c r="S37" s="34"/>
      <c r="T37" s="34"/>
      <c r="U37" s="35">
        <f t="shared" si="0"/>
        <v>0</v>
      </c>
      <c r="V37" s="36">
        <f t="shared" si="1"/>
        <v>0</v>
      </c>
      <c r="W37" s="37" t="e">
        <f t="shared" si="2"/>
        <v>#DIV/0!</v>
      </c>
    </row>
    <row r="38" spans="1:23" ht="29.25" customHeight="1">
      <c r="A38" s="134" t="s">
        <v>12</v>
      </c>
      <c r="B38" s="155">
        <f>COUNTIF(E38:T42,"cumple")</f>
        <v>0</v>
      </c>
      <c r="C38" s="11">
        <f>C37+1</f>
        <v>28</v>
      </c>
      <c r="D38" s="100" t="s">
        <v>122</v>
      </c>
      <c r="E38" s="34"/>
      <c r="F38" s="34"/>
      <c r="G38" s="34"/>
      <c r="H38" s="34"/>
      <c r="I38" s="34"/>
      <c r="J38" s="34"/>
      <c r="K38" s="34"/>
      <c r="L38" s="34"/>
      <c r="M38" s="34"/>
      <c r="N38" s="34"/>
      <c r="O38" s="34"/>
      <c r="P38" s="34"/>
      <c r="Q38" s="34"/>
      <c r="R38" s="34"/>
      <c r="S38" s="34"/>
      <c r="T38" s="34"/>
      <c r="U38" s="35">
        <f t="shared" si="0"/>
        <v>0</v>
      </c>
      <c r="V38" s="36">
        <f t="shared" si="1"/>
        <v>0</v>
      </c>
      <c r="W38" s="37" t="e">
        <f t="shared" si="2"/>
        <v>#DIV/0!</v>
      </c>
    </row>
    <row r="39" spans="1:23" ht="29.25" customHeight="1">
      <c r="A39" s="134"/>
      <c r="B39" s="157"/>
      <c r="C39" s="11">
        <f t="shared" ref="C39:C42" si="6">C38+1</f>
        <v>29</v>
      </c>
      <c r="D39" s="100" t="s">
        <v>123</v>
      </c>
      <c r="E39" s="34"/>
      <c r="F39" s="34"/>
      <c r="G39" s="34"/>
      <c r="H39" s="34"/>
      <c r="I39" s="34"/>
      <c r="J39" s="34"/>
      <c r="K39" s="34"/>
      <c r="L39" s="34"/>
      <c r="M39" s="34"/>
      <c r="N39" s="34"/>
      <c r="O39" s="34"/>
      <c r="P39" s="34"/>
      <c r="Q39" s="34"/>
      <c r="R39" s="34"/>
      <c r="S39" s="34"/>
      <c r="T39" s="34"/>
      <c r="U39" s="35">
        <f t="shared" si="0"/>
        <v>0</v>
      </c>
      <c r="V39" s="36">
        <f t="shared" si="1"/>
        <v>0</v>
      </c>
      <c r="W39" s="37" t="e">
        <f t="shared" si="2"/>
        <v>#DIV/0!</v>
      </c>
    </row>
    <row r="40" spans="1:23" ht="29.25" customHeight="1">
      <c r="A40" s="134"/>
      <c r="B40" s="155">
        <f>(COUNTIF(E38:T42,"cumple")+COUNTIF(E38:T42,"no cumple"))</f>
        <v>0</v>
      </c>
      <c r="C40" s="11">
        <f t="shared" si="6"/>
        <v>30</v>
      </c>
      <c r="D40" s="100" t="s">
        <v>124</v>
      </c>
      <c r="E40" s="34"/>
      <c r="F40" s="34"/>
      <c r="G40" s="34"/>
      <c r="H40" s="34"/>
      <c r="I40" s="34"/>
      <c r="J40" s="34"/>
      <c r="K40" s="34"/>
      <c r="L40" s="34"/>
      <c r="M40" s="34"/>
      <c r="N40" s="34"/>
      <c r="O40" s="34"/>
      <c r="P40" s="34"/>
      <c r="Q40" s="34"/>
      <c r="R40" s="34"/>
      <c r="S40" s="34"/>
      <c r="T40" s="34"/>
      <c r="U40" s="35">
        <f t="shared" si="0"/>
        <v>0</v>
      </c>
      <c r="V40" s="36">
        <f t="shared" si="1"/>
        <v>0</v>
      </c>
      <c r="W40" s="37" t="e">
        <f t="shared" si="2"/>
        <v>#DIV/0!</v>
      </c>
    </row>
    <row r="41" spans="1:23" ht="29.25" customHeight="1">
      <c r="A41" s="134"/>
      <c r="B41" s="157"/>
      <c r="C41" s="11">
        <f t="shared" si="6"/>
        <v>31</v>
      </c>
      <c r="D41" s="100" t="s">
        <v>211</v>
      </c>
      <c r="E41" s="34"/>
      <c r="F41" s="34"/>
      <c r="G41" s="34"/>
      <c r="H41" s="34"/>
      <c r="I41" s="34"/>
      <c r="J41" s="34"/>
      <c r="K41" s="34"/>
      <c r="L41" s="34"/>
      <c r="M41" s="34"/>
      <c r="N41" s="34"/>
      <c r="O41" s="34"/>
      <c r="P41" s="34"/>
      <c r="Q41" s="34"/>
      <c r="R41" s="34"/>
      <c r="S41" s="34"/>
      <c r="T41" s="34"/>
      <c r="U41" s="35">
        <f t="shared" si="0"/>
        <v>0</v>
      </c>
      <c r="V41" s="36">
        <f t="shared" si="1"/>
        <v>0</v>
      </c>
      <c r="W41" s="37" t="e">
        <f t="shared" si="2"/>
        <v>#DIV/0!</v>
      </c>
    </row>
    <row r="42" spans="1:23" ht="29.25" customHeight="1">
      <c r="A42" s="134"/>
      <c r="B42" s="14" t="e">
        <f>B38/B40</f>
        <v>#DIV/0!</v>
      </c>
      <c r="C42" s="11">
        <f t="shared" si="6"/>
        <v>32</v>
      </c>
      <c r="D42" s="100" t="s">
        <v>212</v>
      </c>
      <c r="E42" s="34"/>
      <c r="F42" s="34"/>
      <c r="G42" s="34"/>
      <c r="H42" s="34"/>
      <c r="I42" s="34"/>
      <c r="J42" s="34"/>
      <c r="K42" s="34"/>
      <c r="L42" s="34"/>
      <c r="M42" s="34"/>
      <c r="N42" s="34"/>
      <c r="O42" s="34"/>
      <c r="P42" s="34"/>
      <c r="Q42" s="34"/>
      <c r="R42" s="34"/>
      <c r="S42" s="34"/>
      <c r="T42" s="34"/>
      <c r="U42" s="35">
        <f t="shared" si="0"/>
        <v>0</v>
      </c>
      <c r="V42" s="36">
        <f t="shared" si="1"/>
        <v>0</v>
      </c>
      <c r="W42" s="37" t="e">
        <f t="shared" si="2"/>
        <v>#DIV/0!</v>
      </c>
    </row>
    <row r="43" spans="1:23" ht="29.25" customHeight="1">
      <c r="A43" s="134" t="s">
        <v>13</v>
      </c>
      <c r="B43" s="155">
        <f>COUNTIF(E43:T50,"cumple")</f>
        <v>0</v>
      </c>
      <c r="C43" s="11">
        <f t="shared" ref="C43:C50" si="7">C42+1</f>
        <v>33</v>
      </c>
      <c r="D43" s="100" t="s">
        <v>125</v>
      </c>
      <c r="E43" s="34"/>
      <c r="F43" s="34"/>
      <c r="G43" s="34"/>
      <c r="H43" s="34"/>
      <c r="I43" s="34"/>
      <c r="J43" s="34"/>
      <c r="K43" s="34"/>
      <c r="L43" s="34"/>
      <c r="M43" s="34"/>
      <c r="N43" s="34"/>
      <c r="O43" s="34"/>
      <c r="P43" s="34"/>
      <c r="Q43" s="34"/>
      <c r="R43" s="34"/>
      <c r="S43" s="34"/>
      <c r="T43" s="34"/>
      <c r="U43" s="35">
        <f t="shared" si="0"/>
        <v>0</v>
      </c>
      <c r="V43" s="36">
        <f t="shared" si="1"/>
        <v>0</v>
      </c>
      <c r="W43" s="37" t="e">
        <f t="shared" si="2"/>
        <v>#DIV/0!</v>
      </c>
    </row>
    <row r="44" spans="1:23" ht="29.25" customHeight="1">
      <c r="A44" s="134"/>
      <c r="B44" s="156"/>
      <c r="C44" s="11">
        <f t="shared" si="7"/>
        <v>34</v>
      </c>
      <c r="D44" s="100" t="s">
        <v>126</v>
      </c>
      <c r="E44" s="34"/>
      <c r="F44" s="34"/>
      <c r="G44" s="34"/>
      <c r="H44" s="34"/>
      <c r="I44" s="34"/>
      <c r="J44" s="34"/>
      <c r="K44" s="34"/>
      <c r="L44" s="34"/>
      <c r="M44" s="34"/>
      <c r="N44" s="34"/>
      <c r="O44" s="34"/>
      <c r="P44" s="34"/>
      <c r="Q44" s="34"/>
      <c r="R44" s="34"/>
      <c r="S44" s="34"/>
      <c r="T44" s="34"/>
      <c r="U44" s="35">
        <f t="shared" si="0"/>
        <v>0</v>
      </c>
      <c r="V44" s="36">
        <f t="shared" si="1"/>
        <v>0</v>
      </c>
      <c r="W44" s="37" t="e">
        <f t="shared" si="2"/>
        <v>#DIV/0!</v>
      </c>
    </row>
    <row r="45" spans="1:23" ht="29.25" customHeight="1">
      <c r="A45" s="134"/>
      <c r="B45" s="157"/>
      <c r="C45" s="11">
        <f t="shared" si="7"/>
        <v>35</v>
      </c>
      <c r="D45" s="100" t="s">
        <v>213</v>
      </c>
      <c r="E45" s="34"/>
      <c r="F45" s="34"/>
      <c r="G45" s="34"/>
      <c r="H45" s="34"/>
      <c r="I45" s="34"/>
      <c r="J45" s="34"/>
      <c r="K45" s="34"/>
      <c r="L45" s="34"/>
      <c r="M45" s="34"/>
      <c r="N45" s="34"/>
      <c r="O45" s="34"/>
      <c r="P45" s="34"/>
      <c r="Q45" s="34"/>
      <c r="R45" s="34"/>
      <c r="S45" s="34"/>
      <c r="T45" s="34"/>
      <c r="U45" s="35">
        <f t="shared" si="0"/>
        <v>0</v>
      </c>
      <c r="V45" s="36">
        <f t="shared" si="1"/>
        <v>0</v>
      </c>
      <c r="W45" s="37" t="e">
        <f t="shared" si="2"/>
        <v>#DIV/0!</v>
      </c>
    </row>
    <row r="46" spans="1:23" ht="29.25" customHeight="1">
      <c r="A46" s="134"/>
      <c r="B46" s="155">
        <f>(COUNTIF(E43:T50,"cumple")+COUNTIF(E43:T50,"no cumple"))</f>
        <v>0</v>
      </c>
      <c r="C46" s="11">
        <f t="shared" si="7"/>
        <v>36</v>
      </c>
      <c r="D46" s="100" t="s">
        <v>214</v>
      </c>
      <c r="E46" s="34"/>
      <c r="F46" s="34"/>
      <c r="G46" s="34"/>
      <c r="H46" s="34"/>
      <c r="I46" s="34"/>
      <c r="J46" s="34"/>
      <c r="K46" s="34"/>
      <c r="L46" s="34"/>
      <c r="M46" s="34"/>
      <c r="N46" s="34"/>
      <c r="O46" s="34"/>
      <c r="P46" s="34"/>
      <c r="Q46" s="34"/>
      <c r="R46" s="34"/>
      <c r="S46" s="34"/>
      <c r="T46" s="34"/>
      <c r="U46" s="35">
        <f t="shared" si="0"/>
        <v>0</v>
      </c>
      <c r="V46" s="36">
        <f t="shared" si="1"/>
        <v>0</v>
      </c>
      <c r="W46" s="37" t="e">
        <f t="shared" si="2"/>
        <v>#DIV/0!</v>
      </c>
    </row>
    <row r="47" spans="1:23" ht="29.25" customHeight="1">
      <c r="A47" s="134"/>
      <c r="B47" s="156"/>
      <c r="C47" s="11">
        <f t="shared" si="7"/>
        <v>37</v>
      </c>
      <c r="D47" s="100" t="s">
        <v>215</v>
      </c>
      <c r="E47" s="34"/>
      <c r="F47" s="34"/>
      <c r="G47" s="34"/>
      <c r="H47" s="34"/>
      <c r="I47" s="34"/>
      <c r="J47" s="34"/>
      <c r="K47" s="34"/>
      <c r="L47" s="34"/>
      <c r="M47" s="34"/>
      <c r="N47" s="34"/>
      <c r="O47" s="34"/>
      <c r="P47" s="34"/>
      <c r="Q47" s="34"/>
      <c r="R47" s="34"/>
      <c r="S47" s="34"/>
      <c r="T47" s="34"/>
      <c r="U47" s="35">
        <f t="shared" si="0"/>
        <v>0</v>
      </c>
      <c r="V47" s="36">
        <f t="shared" si="1"/>
        <v>0</v>
      </c>
      <c r="W47" s="37" t="e">
        <f t="shared" si="2"/>
        <v>#DIV/0!</v>
      </c>
    </row>
    <row r="48" spans="1:23" ht="29.25" customHeight="1">
      <c r="A48" s="134"/>
      <c r="B48" s="156"/>
      <c r="C48" s="11">
        <f t="shared" si="7"/>
        <v>38</v>
      </c>
      <c r="D48" s="102" t="s">
        <v>161</v>
      </c>
      <c r="E48" s="34"/>
      <c r="F48" s="34"/>
      <c r="G48" s="34"/>
      <c r="H48" s="34"/>
      <c r="I48" s="34"/>
      <c r="J48" s="34"/>
      <c r="K48" s="34"/>
      <c r="L48" s="34"/>
      <c r="M48" s="34"/>
      <c r="N48" s="34"/>
      <c r="O48" s="34"/>
      <c r="P48" s="34"/>
      <c r="Q48" s="34"/>
      <c r="R48" s="34"/>
      <c r="S48" s="34"/>
      <c r="T48" s="34"/>
      <c r="U48" s="35">
        <f t="shared" si="0"/>
        <v>0</v>
      </c>
      <c r="V48" s="36">
        <f t="shared" si="1"/>
        <v>0</v>
      </c>
      <c r="W48" s="37" t="e">
        <f t="shared" si="2"/>
        <v>#DIV/0!</v>
      </c>
    </row>
    <row r="49" spans="1:23" ht="29.25" customHeight="1">
      <c r="A49" s="134"/>
      <c r="B49" s="157"/>
      <c r="C49" s="11">
        <f t="shared" si="7"/>
        <v>39</v>
      </c>
      <c r="D49" s="100" t="s">
        <v>216</v>
      </c>
      <c r="E49" s="34"/>
      <c r="F49" s="34"/>
      <c r="G49" s="34"/>
      <c r="H49" s="34"/>
      <c r="I49" s="34"/>
      <c r="J49" s="34"/>
      <c r="K49" s="34"/>
      <c r="L49" s="34"/>
      <c r="M49" s="34"/>
      <c r="N49" s="34"/>
      <c r="O49" s="34"/>
      <c r="P49" s="34"/>
      <c r="Q49" s="34"/>
      <c r="R49" s="34"/>
      <c r="S49" s="34"/>
      <c r="T49" s="34"/>
      <c r="U49" s="35">
        <f t="shared" si="0"/>
        <v>0</v>
      </c>
      <c r="V49" s="36">
        <f t="shared" si="1"/>
        <v>0</v>
      </c>
      <c r="W49" s="37" t="e">
        <f t="shared" si="2"/>
        <v>#DIV/0!</v>
      </c>
    </row>
    <row r="50" spans="1:23" ht="29.25" customHeight="1">
      <c r="A50" s="134"/>
      <c r="B50" s="14" t="e">
        <f>B43/B46</f>
        <v>#DIV/0!</v>
      </c>
      <c r="C50" s="11">
        <f t="shared" si="7"/>
        <v>40</v>
      </c>
      <c r="D50" s="100" t="s">
        <v>131</v>
      </c>
      <c r="E50" s="34"/>
      <c r="F50" s="34"/>
      <c r="G50" s="34"/>
      <c r="H50" s="34"/>
      <c r="I50" s="34"/>
      <c r="J50" s="34"/>
      <c r="K50" s="34"/>
      <c r="L50" s="34"/>
      <c r="M50" s="34"/>
      <c r="N50" s="34"/>
      <c r="O50" s="34"/>
      <c r="P50" s="34"/>
      <c r="Q50" s="34"/>
      <c r="R50" s="34"/>
      <c r="S50" s="34"/>
      <c r="T50" s="34"/>
      <c r="U50" s="35">
        <f t="shared" si="0"/>
        <v>0</v>
      </c>
      <c r="V50" s="36">
        <f t="shared" si="1"/>
        <v>0</v>
      </c>
      <c r="W50" s="37" t="e">
        <f t="shared" si="2"/>
        <v>#DIV/0!</v>
      </c>
    </row>
    <row r="51" spans="1:23">
      <c r="D51" s="42" t="s">
        <v>2</v>
      </c>
      <c r="E51" s="52">
        <f t="shared" ref="E51:T51" si="8">COUNTIF(E11:E50,"cumple")</f>
        <v>0</v>
      </c>
      <c r="F51" s="52">
        <f t="shared" si="8"/>
        <v>0</v>
      </c>
      <c r="G51" s="52">
        <f t="shared" si="8"/>
        <v>0</v>
      </c>
      <c r="H51" s="52">
        <f t="shared" si="8"/>
        <v>0</v>
      </c>
      <c r="I51" s="52">
        <f t="shared" si="8"/>
        <v>0</v>
      </c>
      <c r="J51" s="52">
        <f t="shared" si="8"/>
        <v>0</v>
      </c>
      <c r="K51" s="52">
        <f t="shared" si="8"/>
        <v>0</v>
      </c>
      <c r="L51" s="52">
        <f t="shared" si="8"/>
        <v>0</v>
      </c>
      <c r="M51" s="52">
        <f t="shared" si="8"/>
        <v>0</v>
      </c>
      <c r="N51" s="52">
        <f t="shared" si="8"/>
        <v>0</v>
      </c>
      <c r="O51" s="52">
        <f t="shared" si="8"/>
        <v>0</v>
      </c>
      <c r="P51" s="52">
        <f t="shared" si="8"/>
        <v>0</v>
      </c>
      <c r="Q51" s="52">
        <f t="shared" si="8"/>
        <v>0</v>
      </c>
      <c r="R51" s="52">
        <f t="shared" si="8"/>
        <v>0</v>
      </c>
      <c r="S51" s="52">
        <f t="shared" si="8"/>
        <v>0</v>
      </c>
      <c r="T51" s="52">
        <f t="shared" si="8"/>
        <v>0</v>
      </c>
      <c r="U51" s="18">
        <f>SUM(E51:T51)</f>
        <v>0</v>
      </c>
      <c r="V51" s="146"/>
      <c r="W51" s="146"/>
    </row>
    <row r="52" spans="1:23">
      <c r="D52" s="42" t="s">
        <v>14</v>
      </c>
      <c r="E52" s="53">
        <f t="shared" ref="E52:T52" si="9">COUNTIF(E11:E50,"cumple")+COUNTIF(E11:E50,"no cumple")</f>
        <v>0</v>
      </c>
      <c r="F52" s="53">
        <f t="shared" si="9"/>
        <v>0</v>
      </c>
      <c r="G52" s="53">
        <f t="shared" si="9"/>
        <v>0</v>
      </c>
      <c r="H52" s="53">
        <f t="shared" si="9"/>
        <v>0</v>
      </c>
      <c r="I52" s="53">
        <f t="shared" si="9"/>
        <v>0</v>
      </c>
      <c r="J52" s="53">
        <f t="shared" si="9"/>
        <v>0</v>
      </c>
      <c r="K52" s="53">
        <f t="shared" si="9"/>
        <v>0</v>
      </c>
      <c r="L52" s="53">
        <f t="shared" si="9"/>
        <v>0</v>
      </c>
      <c r="M52" s="53">
        <f t="shared" si="9"/>
        <v>0</v>
      </c>
      <c r="N52" s="53">
        <f t="shared" si="9"/>
        <v>0</v>
      </c>
      <c r="O52" s="53">
        <f t="shared" si="9"/>
        <v>0</v>
      </c>
      <c r="P52" s="53">
        <f t="shared" si="9"/>
        <v>0</v>
      </c>
      <c r="Q52" s="53">
        <f t="shared" si="9"/>
        <v>0</v>
      </c>
      <c r="R52" s="53">
        <f t="shared" si="9"/>
        <v>0</v>
      </c>
      <c r="S52" s="53">
        <f t="shared" si="9"/>
        <v>0</v>
      </c>
      <c r="T52" s="53">
        <f t="shared" si="9"/>
        <v>0</v>
      </c>
      <c r="U52" s="19">
        <f>SUM(E52:T52)</f>
        <v>0</v>
      </c>
      <c r="V52" s="144"/>
      <c r="W52" s="144"/>
    </row>
    <row r="53" spans="1:23">
      <c r="D53" s="43" t="s">
        <v>15</v>
      </c>
      <c r="E53" s="54" t="e">
        <f>E51/E52</f>
        <v>#DIV/0!</v>
      </c>
      <c r="F53" s="54" t="e">
        <f t="shared" ref="F53:T53" si="10">F51/F52</f>
        <v>#DIV/0!</v>
      </c>
      <c r="G53" s="54" t="e">
        <f t="shared" si="10"/>
        <v>#DIV/0!</v>
      </c>
      <c r="H53" s="54" t="e">
        <f t="shared" si="10"/>
        <v>#DIV/0!</v>
      </c>
      <c r="I53" s="54" t="e">
        <f t="shared" si="10"/>
        <v>#DIV/0!</v>
      </c>
      <c r="J53" s="54" t="e">
        <f t="shared" si="10"/>
        <v>#DIV/0!</v>
      </c>
      <c r="K53" s="54" t="e">
        <f t="shared" si="10"/>
        <v>#DIV/0!</v>
      </c>
      <c r="L53" s="54" t="e">
        <f t="shared" si="10"/>
        <v>#DIV/0!</v>
      </c>
      <c r="M53" s="54" t="e">
        <f t="shared" si="10"/>
        <v>#DIV/0!</v>
      </c>
      <c r="N53" s="54" t="e">
        <f t="shared" si="10"/>
        <v>#DIV/0!</v>
      </c>
      <c r="O53" s="54" t="e">
        <f t="shared" si="10"/>
        <v>#DIV/0!</v>
      </c>
      <c r="P53" s="54" t="e">
        <f t="shared" si="10"/>
        <v>#DIV/0!</v>
      </c>
      <c r="Q53" s="54" t="e">
        <f t="shared" si="10"/>
        <v>#DIV/0!</v>
      </c>
      <c r="R53" s="54" t="e">
        <f t="shared" si="10"/>
        <v>#DIV/0!</v>
      </c>
      <c r="S53" s="54" t="e">
        <f t="shared" si="10"/>
        <v>#DIV/0!</v>
      </c>
      <c r="T53" s="54" t="e">
        <f t="shared" si="10"/>
        <v>#DIV/0!</v>
      </c>
      <c r="U53" s="20" t="e">
        <f>U51/U52</f>
        <v>#DIV/0!</v>
      </c>
      <c r="V53" s="144"/>
      <c r="W53" s="144"/>
    </row>
    <row r="54" spans="1:23">
      <c r="V54" s="144"/>
      <c r="W54" s="144"/>
    </row>
    <row r="55" spans="1:23">
      <c r="I55" s="23"/>
      <c r="J55" s="23"/>
      <c r="K55" s="23"/>
      <c r="L55" s="23"/>
      <c r="M55" s="23"/>
      <c r="N55" s="23"/>
      <c r="O55" s="23"/>
      <c r="P55" s="23"/>
      <c r="Q55" s="23"/>
      <c r="R55" s="23"/>
      <c r="S55" s="23"/>
      <c r="T55" s="23"/>
      <c r="U55" s="144"/>
      <c r="V55" s="144"/>
      <c r="W55" s="144"/>
    </row>
    <row r="56" spans="1:23">
      <c r="D56" s="40" t="s">
        <v>20</v>
      </c>
      <c r="E56" s="55"/>
      <c r="F56" s="55"/>
      <c r="G56" s="55"/>
      <c r="H56" s="55"/>
      <c r="I56" s="55"/>
      <c r="J56" s="56"/>
      <c r="K56" s="57"/>
      <c r="L56" s="55"/>
      <c r="M56" s="57"/>
      <c r="N56" s="57"/>
      <c r="O56" s="57"/>
      <c r="P56" s="57"/>
      <c r="Q56" s="57"/>
      <c r="R56" s="57"/>
      <c r="S56" s="57"/>
      <c r="T56" s="57"/>
      <c r="U56" s="144"/>
      <c r="V56" s="144"/>
      <c r="W56" s="144"/>
    </row>
    <row r="57" spans="1:23">
      <c r="D57" s="41" t="s">
        <v>21</v>
      </c>
      <c r="E57" s="58">
        <f t="shared" ref="E57:T57" si="11">E9</f>
        <v>0</v>
      </c>
      <c r="F57" s="58">
        <f t="shared" si="11"/>
        <v>0</v>
      </c>
      <c r="G57" s="58">
        <f t="shared" si="11"/>
        <v>0</v>
      </c>
      <c r="H57" s="58">
        <f t="shared" si="11"/>
        <v>0</v>
      </c>
      <c r="I57" s="58">
        <f t="shared" si="11"/>
        <v>0</v>
      </c>
      <c r="J57" s="58">
        <f t="shared" si="11"/>
        <v>0</v>
      </c>
      <c r="K57" s="58">
        <f t="shared" si="11"/>
        <v>0</v>
      </c>
      <c r="L57" s="58">
        <f t="shared" si="11"/>
        <v>0</v>
      </c>
      <c r="M57" s="58">
        <f t="shared" si="11"/>
        <v>0</v>
      </c>
      <c r="N57" s="58">
        <f t="shared" si="11"/>
        <v>0</v>
      </c>
      <c r="O57" s="58">
        <f t="shared" si="11"/>
        <v>0</v>
      </c>
      <c r="P57" s="58">
        <f t="shared" si="11"/>
        <v>0</v>
      </c>
      <c r="Q57" s="58">
        <f t="shared" si="11"/>
        <v>0</v>
      </c>
      <c r="R57" s="58">
        <f t="shared" si="11"/>
        <v>0</v>
      </c>
      <c r="S57" s="58">
        <f t="shared" si="11"/>
        <v>0</v>
      </c>
      <c r="T57" s="58">
        <f t="shared" si="11"/>
        <v>0</v>
      </c>
      <c r="U57" s="144"/>
      <c r="V57" s="144"/>
      <c r="W57" s="144"/>
    </row>
    <row r="58" spans="1:23">
      <c r="D58" s="41" t="s">
        <v>22</v>
      </c>
      <c r="E58" s="59" t="e">
        <f t="shared" ref="E58:S58" si="12">E53</f>
        <v>#DIV/0!</v>
      </c>
      <c r="F58" s="59" t="e">
        <f t="shared" si="12"/>
        <v>#DIV/0!</v>
      </c>
      <c r="G58" s="59" t="e">
        <f t="shared" si="12"/>
        <v>#DIV/0!</v>
      </c>
      <c r="H58" s="59" t="e">
        <f t="shared" si="12"/>
        <v>#DIV/0!</v>
      </c>
      <c r="I58" s="59" t="e">
        <f t="shared" si="12"/>
        <v>#DIV/0!</v>
      </c>
      <c r="J58" s="59" t="e">
        <f t="shared" si="12"/>
        <v>#DIV/0!</v>
      </c>
      <c r="K58" s="59" t="e">
        <f t="shared" si="12"/>
        <v>#DIV/0!</v>
      </c>
      <c r="L58" s="59" t="e">
        <f t="shared" si="12"/>
        <v>#DIV/0!</v>
      </c>
      <c r="M58" s="59" t="e">
        <f t="shared" si="12"/>
        <v>#DIV/0!</v>
      </c>
      <c r="N58" s="59" t="e">
        <f t="shared" si="12"/>
        <v>#DIV/0!</v>
      </c>
      <c r="O58" s="59" t="e">
        <f t="shared" si="12"/>
        <v>#DIV/0!</v>
      </c>
      <c r="P58" s="59" t="e">
        <f t="shared" si="12"/>
        <v>#DIV/0!</v>
      </c>
      <c r="Q58" s="59" t="e">
        <f t="shared" si="12"/>
        <v>#DIV/0!</v>
      </c>
      <c r="R58" s="59" t="e">
        <f t="shared" si="12"/>
        <v>#DIV/0!</v>
      </c>
      <c r="S58" s="59" t="e">
        <f t="shared" si="12"/>
        <v>#DIV/0!</v>
      </c>
      <c r="T58" s="59" t="e">
        <f>T53</f>
        <v>#DIV/0!</v>
      </c>
      <c r="U58" s="144"/>
      <c r="V58" s="144"/>
      <c r="W58" s="144"/>
    </row>
    <row r="59" spans="1:23">
      <c r="U59" s="144"/>
      <c r="V59" s="144"/>
      <c r="W59" s="144"/>
    </row>
    <row r="60" spans="1:23">
      <c r="U60" s="144"/>
      <c r="V60" s="144"/>
      <c r="W60" s="144"/>
    </row>
    <row r="61" spans="1:23" ht="13.5" thickBot="1">
      <c r="A61" s="24"/>
      <c r="B61" s="24"/>
      <c r="C61" s="24"/>
      <c r="D61" s="25"/>
      <c r="E61" s="26"/>
      <c r="F61" s="26"/>
      <c r="G61" s="26"/>
      <c r="H61" s="26"/>
      <c r="I61" s="26"/>
      <c r="J61" s="26"/>
      <c r="K61" s="26"/>
      <c r="L61" s="26"/>
      <c r="M61" s="26"/>
      <c r="N61" s="26"/>
      <c r="O61" s="26"/>
      <c r="P61" s="26"/>
      <c r="Q61" s="26"/>
      <c r="R61" s="26"/>
      <c r="S61" s="26"/>
      <c r="T61" s="26"/>
      <c r="U61" s="144"/>
      <c r="V61" s="144"/>
      <c r="W61" s="144"/>
    </row>
    <row r="62" spans="1:23" ht="36.75" thickBot="1">
      <c r="D62" s="27" t="str">
        <f>A11</f>
        <v xml:space="preserve">Anamnesis </v>
      </c>
      <c r="E62" s="44" t="e">
        <f>B21</f>
        <v>#DIV/0!</v>
      </c>
      <c r="F62" s="28"/>
      <c r="U62" s="144"/>
      <c r="V62" s="144"/>
      <c r="W62" s="144"/>
    </row>
    <row r="63" spans="1:23" ht="36.75" thickBot="1">
      <c r="D63" s="29" t="str">
        <f>A22</f>
        <v xml:space="preserve">Examen físico </v>
      </c>
      <c r="E63" s="45" t="e">
        <f>B27</f>
        <v>#DIV/0!</v>
      </c>
      <c r="F63" s="28"/>
      <c r="U63" s="144"/>
      <c r="V63" s="144"/>
      <c r="W63" s="144"/>
    </row>
    <row r="64" spans="1:23" ht="36.75" thickBot="1">
      <c r="D64" s="29" t="str">
        <f>A28</f>
        <v xml:space="preserve">Diagnostico </v>
      </c>
      <c r="E64" s="46" t="e">
        <f>B29</f>
        <v>#DIV/0!</v>
      </c>
      <c r="F64" s="28"/>
      <c r="U64" s="144"/>
      <c r="V64" s="144"/>
      <c r="W64" s="144"/>
    </row>
    <row r="65" spans="1:24" s="22" customFormat="1" ht="36.75" thickBot="1">
      <c r="A65" s="17"/>
      <c r="B65" s="17"/>
      <c r="C65" s="17"/>
      <c r="D65" s="29" t="str">
        <f>A30</f>
        <v xml:space="preserve">Plan Terapéutico </v>
      </c>
      <c r="E65" s="45" t="e">
        <f>B37</f>
        <v>#DIV/0!</v>
      </c>
      <c r="F65" s="28"/>
      <c r="U65" s="144"/>
      <c r="V65" s="144"/>
      <c r="W65" s="144"/>
      <c r="X65" s="1"/>
    </row>
    <row r="66" spans="1:24" s="22" customFormat="1" ht="36.75" thickBot="1">
      <c r="A66" s="17"/>
      <c r="B66" s="17"/>
      <c r="C66" s="17"/>
      <c r="D66" s="29" t="str">
        <f>A38</f>
        <v xml:space="preserve">Integralidad y secuencia </v>
      </c>
      <c r="E66" s="45" t="e">
        <f>B42</f>
        <v>#DIV/0!</v>
      </c>
      <c r="F66" s="28"/>
      <c r="U66" s="144"/>
      <c r="V66" s="144"/>
      <c r="W66" s="144"/>
      <c r="X66" s="1"/>
    </row>
    <row r="67" spans="1:24" s="22" customFormat="1" ht="36.75" thickBot="1">
      <c r="A67" s="17"/>
      <c r="B67" s="17"/>
      <c r="C67" s="17"/>
      <c r="D67" s="30" t="str">
        <f>A43</f>
        <v xml:space="preserve">Adherencia a la GPC (Guías de prácticas clínicas), protocolos o procedimientos </v>
      </c>
      <c r="E67" s="47" t="e">
        <f>B50</f>
        <v>#DIV/0!</v>
      </c>
      <c r="F67" s="28"/>
      <c r="U67" s="144"/>
      <c r="V67" s="144"/>
      <c r="W67" s="144"/>
      <c r="X67" s="1"/>
    </row>
    <row r="68" spans="1:24" s="22" customFormat="1" ht="36.75" thickBot="1">
      <c r="A68" s="17"/>
      <c r="B68" s="17"/>
      <c r="C68" s="17"/>
      <c r="D68" s="21"/>
      <c r="F68" s="31"/>
      <c r="U68" s="144"/>
      <c r="V68" s="144"/>
      <c r="W68" s="144"/>
      <c r="X68" s="1"/>
    </row>
    <row r="69" spans="1:24">
      <c r="U69" s="144"/>
      <c r="V69" s="144"/>
      <c r="W69" s="144"/>
    </row>
    <row r="70" spans="1:24" s="22" customFormat="1">
      <c r="A70" s="17"/>
      <c r="B70" s="17"/>
      <c r="C70" s="17"/>
      <c r="D70" s="21"/>
      <c r="U70" s="144"/>
      <c r="V70" s="144"/>
      <c r="W70" s="144"/>
      <c r="X70" s="1"/>
    </row>
    <row r="71" spans="1:24" s="22" customFormat="1">
      <c r="A71" s="17"/>
      <c r="B71" s="175" t="str">
        <f>A11</f>
        <v xml:space="preserve">Anamnesis </v>
      </c>
      <c r="C71" s="70">
        <v>1</v>
      </c>
      <c r="D71" s="71" t="str">
        <f>D11</f>
        <v>Describe claramente el motivo de consulta</v>
      </c>
      <c r="E71" s="54" t="e">
        <f>W11</f>
        <v>#DIV/0!</v>
      </c>
      <c r="U71" s="144"/>
      <c r="V71" s="144"/>
      <c r="W71" s="144"/>
      <c r="X71" s="1"/>
    </row>
    <row r="72" spans="1:24" s="22" customFormat="1" ht="25.5">
      <c r="A72" s="17"/>
      <c r="B72" s="175"/>
      <c r="C72" s="70">
        <v>2</v>
      </c>
      <c r="D72" s="71" t="str">
        <f t="shared" ref="D72:D110" si="13">D12</f>
        <v>Describe claramente la enfermedad actual: Incluye días de fiebre, día de inicio de cuadro clínico, sintomas asociados en orden cronológico.</v>
      </c>
      <c r="E72" s="54" t="e">
        <f t="shared" ref="E72:E110" si="14">W12</f>
        <v>#DIV/0!</v>
      </c>
      <c r="U72" s="144"/>
      <c r="V72" s="144"/>
      <c r="W72" s="144"/>
      <c r="X72" s="1"/>
    </row>
    <row r="73" spans="1:24" s="22" customFormat="1">
      <c r="A73" s="17"/>
      <c r="B73" s="175"/>
      <c r="C73" s="70">
        <v>3</v>
      </c>
      <c r="D73" s="71" t="str">
        <f t="shared" si="13"/>
        <v>Diuresis</v>
      </c>
      <c r="E73" s="54" t="e">
        <f t="shared" si="14"/>
        <v>#DIV/0!</v>
      </c>
      <c r="U73" s="144"/>
      <c r="V73" s="144"/>
      <c r="W73" s="144"/>
      <c r="X73" s="1"/>
    </row>
    <row r="74" spans="1:24" s="22" customFormat="1">
      <c r="A74" s="17"/>
      <c r="B74" s="175"/>
      <c r="C74" s="70">
        <v>4</v>
      </c>
      <c r="D74" s="71" t="str">
        <f t="shared" si="13"/>
        <v>Signos de alarma</v>
      </c>
      <c r="E74" s="54" t="e">
        <f t="shared" si="14"/>
        <v>#DIV/0!</v>
      </c>
      <c r="U74" s="144"/>
      <c r="V74" s="144"/>
      <c r="W74" s="144"/>
      <c r="X74" s="1"/>
    </row>
    <row r="75" spans="1:24" s="22" customFormat="1">
      <c r="A75" s="17"/>
      <c r="B75" s="175"/>
      <c r="C75" s="70">
        <v>5</v>
      </c>
      <c r="D75" s="71" t="str">
        <f t="shared" si="13"/>
        <v>Nexo epidemiológico</v>
      </c>
      <c r="E75" s="54" t="e">
        <f t="shared" si="14"/>
        <v>#DIV/0!</v>
      </c>
      <c r="U75" s="144"/>
      <c r="V75" s="144"/>
      <c r="W75" s="144"/>
      <c r="X75" s="1"/>
    </row>
    <row r="76" spans="1:24" s="22" customFormat="1" ht="13.5" customHeight="1">
      <c r="A76" s="17"/>
      <c r="B76" s="175"/>
      <c r="C76" s="70">
        <v>6</v>
      </c>
      <c r="D76" s="71" t="str">
        <f t="shared" si="13"/>
        <v>Tolerancia a la vía oral</v>
      </c>
      <c r="E76" s="54" t="e">
        <f t="shared" si="14"/>
        <v>#DIV/0!</v>
      </c>
      <c r="U76" s="144"/>
      <c r="V76" s="144"/>
      <c r="W76" s="144"/>
      <c r="X76" s="1"/>
    </row>
    <row r="77" spans="1:24" s="22" customFormat="1" ht="13.5" customHeight="1">
      <c r="A77" s="17"/>
      <c r="B77" s="175"/>
      <c r="C77" s="70">
        <v>7</v>
      </c>
      <c r="D77" s="71" t="str">
        <f t="shared" si="13"/>
        <v>Registro de antecedentes personales</v>
      </c>
      <c r="E77" s="54" t="e">
        <f t="shared" si="14"/>
        <v>#DIV/0!</v>
      </c>
      <c r="U77" s="144"/>
      <c r="V77" s="144"/>
      <c r="W77" s="144"/>
      <c r="X77" s="1"/>
    </row>
    <row r="78" spans="1:24" s="22" customFormat="1" ht="13.5" customHeight="1">
      <c r="A78" s="17"/>
      <c r="B78" s="175"/>
      <c r="C78" s="70">
        <v>8</v>
      </c>
      <c r="D78" s="71" t="str">
        <f t="shared" si="13"/>
        <v>Registro de antecedentes familiares</v>
      </c>
      <c r="E78" s="54" t="e">
        <f t="shared" si="14"/>
        <v>#DIV/0!</v>
      </c>
      <c r="U78" s="144"/>
      <c r="V78" s="144"/>
      <c r="W78" s="144"/>
      <c r="X78" s="1"/>
    </row>
    <row r="79" spans="1:24" s="22" customFormat="1" ht="13.5" customHeight="1">
      <c r="A79" s="17"/>
      <c r="B79" s="175"/>
      <c r="C79" s="70">
        <v>9</v>
      </c>
      <c r="D79" s="71" t="str">
        <f t="shared" si="13"/>
        <v>Registro de Revisión por sistemas</v>
      </c>
      <c r="E79" s="54" t="e">
        <f t="shared" si="14"/>
        <v>#DIV/0!</v>
      </c>
      <c r="U79" s="144"/>
      <c r="V79" s="144"/>
      <c r="W79" s="144"/>
      <c r="X79" s="1"/>
    </row>
    <row r="80" spans="1:24" s="22" customFormat="1" ht="25.5">
      <c r="A80" s="17"/>
      <c r="B80" s="175"/>
      <c r="C80" s="70">
        <v>10</v>
      </c>
      <c r="D80" s="71" t="str">
        <f t="shared" si="13"/>
        <v>El interrogatorio permite construir una definición de caso con sintomas como: erupción, conjuntivitis, artralgias, mialgias o dolor óseo, cefalea, prurito o hemorragias.</v>
      </c>
      <c r="E80" s="54" t="e">
        <f t="shared" si="14"/>
        <v>#DIV/0!</v>
      </c>
      <c r="U80" s="144"/>
      <c r="V80" s="144"/>
      <c r="W80" s="144"/>
      <c r="X80" s="1"/>
    </row>
    <row r="81" spans="1:24" s="22" customFormat="1" ht="51">
      <c r="A81" s="17"/>
      <c r="B81" s="175"/>
      <c r="C81" s="70">
        <v>11</v>
      </c>
      <c r="D81" s="71" t="str">
        <f t="shared" si="13"/>
        <v>Se pregunta por sintomas y signos de alarma (irritabilidad o somnolencia, sangrado por mucosas, vomito persistente, dolor abdominal, mareo con los cambios de posición, intolerencia a la via oral, dificultad respiratoria, frialdad distal (especialmente en niños), y ademas se pregunta por ingesta de liquido en la ultima hora al menos 200 cc sin vomitarlo, diuresis en las ultimas 6 horas.</v>
      </c>
      <c r="E81" s="54" t="e">
        <f t="shared" si="14"/>
        <v>#DIV/0!</v>
      </c>
      <c r="U81" s="144"/>
      <c r="V81" s="144"/>
      <c r="W81" s="144"/>
      <c r="X81" s="1"/>
    </row>
    <row r="82" spans="1:24" s="22" customFormat="1" ht="25.5">
      <c r="A82" s="17"/>
      <c r="B82" s="173" t="str">
        <f>A22</f>
        <v xml:space="preserve">Examen físico </v>
      </c>
      <c r="C82" s="70">
        <v>12</v>
      </c>
      <c r="D82" s="71" t="str">
        <f t="shared" si="13"/>
        <v>Registro completo de los signos vitales incluye: frecuencia cardiaca, frecuencia respiratoria, tensión arterial, temperatura, en los casos que lo ameriten SO2 y otros de importancia</v>
      </c>
      <c r="E82" s="54" t="e">
        <f t="shared" si="14"/>
        <v>#DIV/0!</v>
      </c>
      <c r="U82" s="144"/>
      <c r="V82" s="144"/>
      <c r="W82" s="144"/>
      <c r="X82" s="1"/>
    </row>
    <row r="83" spans="1:24" s="22" customFormat="1">
      <c r="A83" s="17"/>
      <c r="B83" s="173"/>
      <c r="C83" s="70">
        <v>13</v>
      </c>
      <c r="D83" s="71" t="str">
        <f t="shared" si="13"/>
        <v xml:space="preserve">Interpretación de signos vitales </v>
      </c>
      <c r="E83" s="54" t="e">
        <f t="shared" si="14"/>
        <v>#DIV/0!</v>
      </c>
      <c r="U83" s="144"/>
      <c r="V83" s="144"/>
      <c r="W83" s="144"/>
      <c r="X83" s="1"/>
    </row>
    <row r="84" spans="1:24" s="22" customFormat="1" ht="25.5">
      <c r="A84" s="17"/>
      <c r="B84" s="173"/>
      <c r="C84" s="70">
        <v>14</v>
      </c>
      <c r="D84" s="71" t="str">
        <f t="shared" si="13"/>
        <v>Registro de Peso y talla, en los casos que lo ameriten IMC (índice de masa corporal) , SCT (superficie corporal Total) y otros relacionados con el estado nutricional</v>
      </c>
      <c r="E84" s="54" t="e">
        <f t="shared" si="14"/>
        <v>#DIV/0!</v>
      </c>
      <c r="U84" s="144"/>
      <c r="V84" s="144"/>
      <c r="W84" s="144"/>
      <c r="X84" s="1"/>
    </row>
    <row r="85" spans="1:24" s="22" customFormat="1" ht="25.5">
      <c r="A85" s="17"/>
      <c r="B85" s="173"/>
      <c r="C85" s="70">
        <v>15</v>
      </c>
      <c r="D85" s="71" t="str">
        <f t="shared" si="13"/>
        <v>Registro del examen físico por sistemas, describiendo claramente las alteraciones; debe incluir: Llenado capilar, hidratación y pulsos distales</v>
      </c>
      <c r="E85" s="54" t="e">
        <f t="shared" si="14"/>
        <v>#DIV/0!</v>
      </c>
      <c r="U85" s="144"/>
      <c r="V85" s="144"/>
      <c r="W85" s="144"/>
      <c r="X85" s="1"/>
    </row>
    <row r="86" spans="1:24" s="22" customFormat="1">
      <c r="A86" s="17"/>
      <c r="B86" s="173"/>
      <c r="C86" s="70">
        <v>16</v>
      </c>
      <c r="D86" s="71" t="str">
        <f t="shared" si="13"/>
        <v>Registro de la prueba de torniquete</v>
      </c>
      <c r="E86" s="54" t="e">
        <f t="shared" si="14"/>
        <v>#DIV/0!</v>
      </c>
      <c r="U86" s="144"/>
      <c r="V86" s="144"/>
      <c r="W86" s="144"/>
      <c r="X86" s="1"/>
    </row>
    <row r="87" spans="1:24" s="22" customFormat="1" ht="25.5">
      <c r="A87" s="17"/>
      <c r="B87" s="173"/>
      <c r="C87" s="70">
        <v>17</v>
      </c>
      <c r="D87" s="71" t="str">
        <f t="shared" si="13"/>
        <v xml:space="preserve">Examen abdominal dirigido a la identificación de signos de alarma o fuga vascular: dolor abdominal provocado, hepatomegalia, esplenomegalia, aumento de perimetro abdominal, ascitis.   </v>
      </c>
      <c r="E87" s="54" t="e">
        <f t="shared" si="14"/>
        <v>#DIV/0!</v>
      </c>
      <c r="G87" s="33"/>
      <c r="U87" s="144"/>
      <c r="V87" s="144"/>
      <c r="W87" s="144"/>
      <c r="X87" s="1"/>
    </row>
    <row r="88" spans="1:24" s="22" customFormat="1">
      <c r="A88" s="17"/>
      <c r="B88" s="173" t="str">
        <f>A28</f>
        <v xml:space="preserve">Diagnostico </v>
      </c>
      <c r="C88" s="70">
        <v>18</v>
      </c>
      <c r="D88" s="71" t="str">
        <f t="shared" si="13"/>
        <v>Codificación adecuada de los diagnósticos confirmados y presuntivos</v>
      </c>
      <c r="E88" s="54" t="e">
        <f t="shared" si="14"/>
        <v>#DIV/0!</v>
      </c>
      <c r="G88" s="33"/>
      <c r="U88" s="144"/>
      <c r="V88" s="144"/>
      <c r="W88" s="144"/>
      <c r="X88" s="1"/>
    </row>
    <row r="89" spans="1:24" s="22" customFormat="1">
      <c r="A89" s="17"/>
      <c r="B89" s="173"/>
      <c r="C89" s="70">
        <v>19</v>
      </c>
      <c r="D89" s="71" t="str">
        <f t="shared" si="13"/>
        <v>Clasificación de riesgo adecuado</v>
      </c>
      <c r="E89" s="54" t="e">
        <f t="shared" si="14"/>
        <v>#DIV/0!</v>
      </c>
      <c r="G89" s="150"/>
      <c r="U89" s="144"/>
      <c r="V89" s="144"/>
      <c r="W89" s="144"/>
      <c r="X89" s="1"/>
    </row>
    <row r="90" spans="1:24" s="22" customFormat="1" ht="38.25">
      <c r="A90" s="17"/>
      <c r="B90" s="174" t="str">
        <f>A30</f>
        <v xml:space="preserve">Plan Terapéutico </v>
      </c>
      <c r="C90" s="70">
        <v>20</v>
      </c>
      <c r="D90" s="71" t="str">
        <f t="shared" si="13"/>
        <v>Registro de la prescripción de  los medicamentos, incluye: Nombre del medicamento expresado en la denominación común internacional, concentración y forma farmacéutica, vía de administración, dosis y frecuencia de administración, duración del tratamiento)</v>
      </c>
      <c r="E90" s="54" t="e">
        <f t="shared" si="14"/>
        <v>#DIV/0!</v>
      </c>
      <c r="G90" s="150"/>
      <c r="U90" s="144"/>
      <c r="V90" s="144"/>
      <c r="W90" s="144"/>
      <c r="X90" s="1"/>
    </row>
    <row r="91" spans="1:24" s="22" customFormat="1">
      <c r="A91" s="17"/>
      <c r="B91" s="174"/>
      <c r="C91" s="70">
        <v>21</v>
      </c>
      <c r="D91" s="71" t="str">
        <f t="shared" si="13"/>
        <v>Registro de ayudas diagnosticas (laboratorios, imágenes diagnosticas, entre otras)</v>
      </c>
      <c r="E91" s="54" t="e">
        <f t="shared" si="14"/>
        <v>#DIV/0!</v>
      </c>
      <c r="G91" s="150"/>
      <c r="U91" s="144"/>
      <c r="V91" s="144"/>
      <c r="W91" s="144"/>
      <c r="X91" s="1"/>
    </row>
    <row r="92" spans="1:24" s="22" customFormat="1">
      <c r="A92" s="17"/>
      <c r="B92" s="174"/>
      <c r="C92" s="70">
        <v>22</v>
      </c>
      <c r="D92" s="71" t="str">
        <f t="shared" si="13"/>
        <v>Registro de otros planes terapéuticos</v>
      </c>
      <c r="E92" s="54" t="e">
        <f t="shared" si="14"/>
        <v>#DIV/0!</v>
      </c>
      <c r="G92" s="150"/>
      <c r="U92" s="144"/>
      <c r="V92" s="144"/>
      <c r="W92" s="144"/>
      <c r="X92" s="1"/>
    </row>
    <row r="93" spans="1:24" s="22" customFormat="1">
      <c r="A93" s="17"/>
      <c r="B93" s="174"/>
      <c r="C93" s="70">
        <v>23</v>
      </c>
      <c r="D93" s="71" t="str">
        <f t="shared" si="13"/>
        <v>Registro de recomendaciones, incluye signos y síntomas de alarma</v>
      </c>
      <c r="E93" s="54" t="e">
        <f t="shared" si="14"/>
        <v>#DIV/0!</v>
      </c>
      <c r="G93" s="150"/>
      <c r="U93" s="144"/>
      <c r="V93" s="144"/>
      <c r="W93" s="144"/>
      <c r="X93" s="1"/>
    </row>
    <row r="94" spans="1:24" s="22" customFormat="1">
      <c r="A94" s="17"/>
      <c r="B94" s="174"/>
      <c r="C94" s="70">
        <v>24</v>
      </c>
      <c r="D94" s="71" t="str">
        <f t="shared" si="13"/>
        <v>Se solicitó y se interpretó hemograma completo.</v>
      </c>
      <c r="E94" s="54" t="e">
        <f t="shared" si="14"/>
        <v>#DIV/0!</v>
      </c>
      <c r="G94" s="150"/>
      <c r="U94" s="144"/>
      <c r="V94" s="144"/>
      <c r="W94" s="144"/>
      <c r="X94" s="1"/>
    </row>
    <row r="95" spans="1:24" s="22" customFormat="1" ht="25.5">
      <c r="A95" s="17"/>
      <c r="B95" s="174"/>
      <c r="C95" s="70">
        <v>25</v>
      </c>
      <c r="D95" s="71" t="str">
        <f t="shared" si="13"/>
        <v>Se solicita ecografia abdominal y radiografía de tórax ante hallazgos clínicos sugestivos de fuga vascular.</v>
      </c>
      <c r="E95" s="54" t="e">
        <f t="shared" si="14"/>
        <v>#DIV/0!</v>
      </c>
      <c r="G95" s="150"/>
      <c r="U95" s="144"/>
      <c r="V95" s="144"/>
      <c r="W95" s="144"/>
      <c r="X95" s="1"/>
    </row>
    <row r="96" spans="1:24" s="22" customFormat="1" ht="12.75" customHeight="1">
      <c r="A96" s="17"/>
      <c r="B96" s="174"/>
      <c r="C96" s="70">
        <v>26</v>
      </c>
      <c r="D96" s="71" t="str">
        <f t="shared" si="13"/>
        <v xml:space="preserve">Se solicitó según indicación de médico tratante pruebas de función hepática, glucosa, electrolíticos séricos, urea, creatinina, gases arteriales o lactato, enzimas cardiacas, etc. y se interpretó y consignó los resultados.             </v>
      </c>
      <c r="E96" s="54" t="e">
        <f>W36</f>
        <v>#DIV/0!</v>
      </c>
      <c r="G96" s="150"/>
      <c r="U96" s="144"/>
      <c r="V96" s="144"/>
      <c r="W96" s="144"/>
      <c r="X96" s="1"/>
    </row>
    <row r="97" spans="1:24" s="22" customFormat="1" ht="26.25" customHeight="1">
      <c r="A97" s="17"/>
      <c r="B97" s="174"/>
      <c r="C97" s="70">
        <v>27</v>
      </c>
      <c r="D97" s="71" t="str">
        <f t="shared" si="13"/>
        <v xml:space="preserve">Se solicitan las pruebas de laboratorio indirectas confirmatorias segun el tiempo de evolucion del fiebre: ≤ 5 días de evolución NS1 por ELISA y &gt;5 días IgM Dengue, o en su defecto prueba rapida para dengue en los tiempos pertinentes.                                </v>
      </c>
      <c r="E97" s="54" t="e">
        <f t="shared" si="14"/>
        <v>#DIV/0!</v>
      </c>
      <c r="G97" s="151"/>
      <c r="U97" s="144"/>
      <c r="V97" s="144"/>
      <c r="W97" s="144"/>
      <c r="X97" s="1"/>
    </row>
    <row r="98" spans="1:24" s="22" customFormat="1" ht="36.75" customHeight="1">
      <c r="A98" s="17"/>
      <c r="B98" s="174" t="str">
        <f>A38</f>
        <v xml:space="preserve">Integralidad y secuencia </v>
      </c>
      <c r="C98" s="70">
        <v>28</v>
      </c>
      <c r="D98" s="71" t="str">
        <f>D38</f>
        <v>Se evidencia una correlación entre la anamnesis (motivo de consulta, enfermedad actual, antecedentes y revisión por sistemas) y el examen físico</v>
      </c>
      <c r="E98" s="54" t="e">
        <f t="shared" si="14"/>
        <v>#DIV/0!</v>
      </c>
      <c r="G98" s="151"/>
      <c r="U98" s="144"/>
      <c r="V98" s="144"/>
      <c r="W98" s="144"/>
      <c r="X98" s="1"/>
    </row>
    <row r="99" spans="1:24" s="22" customFormat="1" ht="25.5">
      <c r="A99" s="17"/>
      <c r="B99" s="174"/>
      <c r="C99" s="70">
        <v>29</v>
      </c>
      <c r="D99" s="71" t="str">
        <f t="shared" si="13"/>
        <v>El diagnóstico registrado se relaciona con el motivo de consulta, enfermedad actual y/o hallazgos al examen físico</v>
      </c>
      <c r="E99" s="54" t="e">
        <f t="shared" si="14"/>
        <v>#DIV/0!</v>
      </c>
      <c r="G99" s="151"/>
      <c r="U99" s="144"/>
      <c r="V99" s="144"/>
      <c r="W99" s="144"/>
      <c r="X99" s="1"/>
    </row>
    <row r="100" spans="1:24" s="22" customFormat="1" ht="25.5" customHeight="1">
      <c r="A100" s="17"/>
      <c r="B100" s="174"/>
      <c r="C100" s="70">
        <v>30</v>
      </c>
      <c r="D100" s="71" t="str">
        <f t="shared" si="13"/>
        <v>El plan terapéutico se correlaciona con los diagnósticos registrados</v>
      </c>
      <c r="E100" s="54" t="e">
        <f t="shared" si="14"/>
        <v>#DIV/0!</v>
      </c>
      <c r="G100" s="151"/>
      <c r="U100" s="144"/>
      <c r="V100" s="144"/>
      <c r="W100" s="144"/>
      <c r="X100" s="1"/>
    </row>
    <row r="101" spans="1:24" s="22" customFormat="1">
      <c r="A101" s="17"/>
      <c r="B101" s="174"/>
      <c r="C101" s="70">
        <v>31</v>
      </c>
      <c r="D101" s="71" t="str">
        <f t="shared" si="13"/>
        <v>Se consideró el diagnóstico de dengue o arbovirus como diferencial.</v>
      </c>
      <c r="E101" s="54" t="e">
        <f t="shared" si="14"/>
        <v>#DIV/0!</v>
      </c>
      <c r="G101" s="151"/>
      <c r="U101" s="144"/>
      <c r="V101" s="144"/>
      <c r="W101" s="144"/>
      <c r="X101" s="1"/>
    </row>
    <row r="102" spans="1:24" s="22" customFormat="1" ht="25.5">
      <c r="A102" s="17"/>
      <c r="B102" s="174"/>
      <c r="C102" s="70">
        <v>32</v>
      </c>
      <c r="D102" s="71" t="str">
        <f t="shared" si="13"/>
        <v>El médico ordenó el tratamiento pertinente de acuerdo con la clasificación del paciente (dengue sin signos de alarma; dengue con signos de alarma; dengue grave y grupos de riesgo).</v>
      </c>
      <c r="E102" s="54" t="e">
        <f t="shared" si="14"/>
        <v>#DIV/0!</v>
      </c>
      <c r="G102" s="151"/>
      <c r="U102" s="144"/>
      <c r="V102" s="144"/>
      <c r="W102" s="144"/>
      <c r="X102" s="1"/>
    </row>
    <row r="103" spans="1:24" s="22" customFormat="1" ht="29.25" customHeight="1">
      <c r="A103" s="17"/>
      <c r="B103" s="174" t="str">
        <f>A43</f>
        <v xml:space="preserve">Adherencia a la GPC (Guías de prácticas clínicas), protocolos o procedimientos </v>
      </c>
      <c r="C103" s="70">
        <v>33</v>
      </c>
      <c r="D103" s="71" t="str">
        <f t="shared" si="13"/>
        <v>La descripción de la anamnesis y el registro del examen físico son acordes al flujograma de atención</v>
      </c>
      <c r="E103" s="54" t="e">
        <f t="shared" si="14"/>
        <v>#DIV/0!</v>
      </c>
      <c r="G103" s="151"/>
      <c r="U103" s="144"/>
      <c r="V103" s="144"/>
      <c r="W103" s="144"/>
      <c r="X103" s="1"/>
    </row>
    <row r="104" spans="1:24" s="22" customFormat="1" ht="25.5">
      <c r="A104" s="17"/>
      <c r="B104" s="174"/>
      <c r="C104" s="70">
        <v>34</v>
      </c>
      <c r="D104" s="71" t="str">
        <f t="shared" si="13"/>
        <v>La codificación CIE-10 de los diagnósticos esta conforme con la GPC (guía de practica clínica), protocolo o procedimiento</v>
      </c>
      <c r="E104" s="54" t="e">
        <f t="shared" si="14"/>
        <v>#DIV/0!</v>
      </c>
      <c r="G104" s="151"/>
      <c r="U104" s="144"/>
      <c r="V104" s="144"/>
      <c r="W104" s="144"/>
      <c r="X104" s="1"/>
    </row>
    <row r="105" spans="1:24" s="22" customFormat="1" ht="25.5">
      <c r="A105" s="17"/>
      <c r="B105" s="174"/>
      <c r="C105" s="70">
        <v>35</v>
      </c>
      <c r="D105" s="71" t="str">
        <f t="shared" si="13"/>
        <v>El manejo farmacológico sigue los lineamientos de la GPC (guía de practica clínica), protocolo o procedimiento, incluye el manejo de liquidos endovenosos</v>
      </c>
      <c r="E105" s="54" t="e">
        <f t="shared" si="14"/>
        <v>#DIV/0!</v>
      </c>
      <c r="G105" s="151"/>
      <c r="U105" s="144"/>
      <c r="V105" s="144"/>
      <c r="W105" s="144"/>
      <c r="X105" s="1"/>
    </row>
    <row r="106" spans="1:24" s="22" customFormat="1" ht="38.25">
      <c r="A106" s="17"/>
      <c r="B106" s="174"/>
      <c r="C106" s="70">
        <v>36</v>
      </c>
      <c r="D106" s="71" t="str">
        <f t="shared" si="13"/>
        <v xml:space="preserve">El manejo no farmacológico sigue los lineamientos de la GPC (guía de practica clínica), protocolo o procedimiento, debe incluir el control de signos vitales, control de líquidos administrados y eliminados, control de signos vitales </v>
      </c>
      <c r="E106" s="54" t="e">
        <f t="shared" si="14"/>
        <v>#DIV/0!</v>
      </c>
      <c r="G106" s="151"/>
      <c r="U106" s="144"/>
      <c r="V106" s="144"/>
      <c r="W106" s="144"/>
      <c r="X106" s="1"/>
    </row>
    <row r="107" spans="1:24" s="22" customFormat="1" ht="38.25">
      <c r="A107" s="17"/>
      <c r="B107" s="174"/>
      <c r="C107" s="70">
        <v>37</v>
      </c>
      <c r="D107" s="71" t="str">
        <f t="shared" si="13"/>
        <v>La solicitud de ayudas diagnosticas es racional y congruente con la GPC (guía de practica clínica), protocolo o procedimiento: Cuadro hemático, parcial de orina, pruebas de función renal, glicemia, radiografia de tórax, IgM dengue confirmatorio, según el caso.</v>
      </c>
      <c r="E107" s="54" t="e">
        <f t="shared" si="14"/>
        <v>#DIV/0!</v>
      </c>
      <c r="G107" s="151"/>
      <c r="U107" s="144"/>
      <c r="V107" s="144"/>
      <c r="W107" s="144"/>
      <c r="X107" s="1"/>
    </row>
    <row r="108" spans="1:24" s="22" customFormat="1">
      <c r="A108" s="17"/>
      <c r="B108" s="174"/>
      <c r="C108" s="70">
        <v>38</v>
      </c>
      <c r="D108" s="71" t="str">
        <f t="shared" si="13"/>
        <v>Las recomendaciones son acordes a la  GPC (guía de practica clínica), protocolo o procedimiento</v>
      </c>
      <c r="E108" s="54" t="e">
        <f t="shared" si="14"/>
        <v>#DIV/0!</v>
      </c>
      <c r="G108" s="151"/>
      <c r="U108" s="144"/>
      <c r="V108" s="144"/>
      <c r="W108" s="144"/>
      <c r="X108" s="1"/>
    </row>
    <row r="109" spans="1:24" s="22" customFormat="1">
      <c r="A109" s="17"/>
      <c r="B109" s="174"/>
      <c r="C109" s="70">
        <v>39</v>
      </c>
      <c r="D109" s="71" t="str">
        <f t="shared" si="13"/>
        <v>Notificación en el sistema de SIVIGILA</v>
      </c>
      <c r="E109" s="54" t="e">
        <f t="shared" si="14"/>
        <v>#DIV/0!</v>
      </c>
      <c r="G109" s="151"/>
      <c r="U109" s="144"/>
      <c r="V109" s="144"/>
      <c r="W109" s="144"/>
      <c r="X109" s="1"/>
    </row>
    <row r="110" spans="1:24" s="22" customFormat="1">
      <c r="A110" s="17"/>
      <c r="B110" s="174"/>
      <c r="C110" s="70">
        <v>40</v>
      </c>
      <c r="D110" s="71" t="str">
        <f t="shared" si="13"/>
        <v>Remisión oportuna</v>
      </c>
      <c r="E110" s="54" t="e">
        <f t="shared" si="14"/>
        <v>#DIV/0!</v>
      </c>
      <c r="G110" s="151"/>
      <c r="U110" s="144"/>
      <c r="V110" s="144"/>
      <c r="W110" s="144"/>
      <c r="X110" s="1"/>
    </row>
    <row r="111" spans="1:24" s="22" customFormat="1" ht="12.75" customHeight="1">
      <c r="A111" s="17"/>
      <c r="B111" s="17"/>
      <c r="C111" s="17"/>
      <c r="D111" s="68" t="str">
        <f>D51</f>
        <v>TOTAL DE CRITERIOS CUMPLIDOS</v>
      </c>
      <c r="E111" s="69">
        <f>U51</f>
        <v>0</v>
      </c>
      <c r="G111" s="151"/>
      <c r="U111" s="144"/>
      <c r="V111" s="144"/>
      <c r="W111" s="144"/>
      <c r="X111" s="1"/>
    </row>
    <row r="112" spans="1:24" s="22" customFormat="1" ht="12.75" customHeight="1">
      <c r="A112" s="17"/>
      <c r="B112" s="17"/>
      <c r="C112" s="17"/>
      <c r="D112" s="49" t="str">
        <f>D52</f>
        <v>TOTAL DE CRITERIOS EVALUADOS</v>
      </c>
      <c r="E112" s="51">
        <f>U52</f>
        <v>0</v>
      </c>
      <c r="G112" s="151"/>
      <c r="U112" s="144"/>
      <c r="V112" s="144"/>
      <c r="W112" s="144"/>
      <c r="X112" s="1"/>
    </row>
    <row r="113" spans="1:24" s="22" customFormat="1" ht="13.5" customHeight="1" thickBot="1">
      <c r="A113" s="17"/>
      <c r="B113" s="17"/>
      <c r="C113" s="17"/>
      <c r="D113" s="50" t="str">
        <f>D53</f>
        <v>PORCENTAJE DE CUMPLIMIENTO</v>
      </c>
      <c r="E113" s="48" t="e">
        <f>U53</f>
        <v>#DIV/0!</v>
      </c>
      <c r="G113" s="151"/>
      <c r="U113" s="144"/>
      <c r="V113" s="144"/>
      <c r="W113" s="144"/>
      <c r="X113" s="1"/>
    </row>
    <row r="114" spans="1:24" s="22" customFormat="1">
      <c r="A114" s="17"/>
      <c r="B114" s="17"/>
      <c r="C114" s="17"/>
      <c r="D114" s="32"/>
      <c r="G114" s="151"/>
      <c r="U114" s="144"/>
      <c r="V114" s="144"/>
      <c r="W114" s="144"/>
      <c r="X114" s="1"/>
    </row>
    <row r="115" spans="1:24" s="22" customFormat="1">
      <c r="A115" s="17"/>
      <c r="B115" s="17"/>
      <c r="C115" s="17"/>
      <c r="D115" s="32"/>
      <c r="U115" s="144"/>
      <c r="V115" s="144"/>
      <c r="W115" s="144"/>
      <c r="X115" s="1"/>
    </row>
    <row r="116" spans="1:24" s="22" customFormat="1">
      <c r="A116" s="17"/>
      <c r="B116" s="17"/>
      <c r="C116" s="17"/>
      <c r="D116" s="32"/>
      <c r="U116" s="144"/>
      <c r="V116" s="144"/>
      <c r="W116" s="144"/>
      <c r="X116" s="1"/>
    </row>
    <row r="117" spans="1:24">
      <c r="U117" s="144"/>
      <c r="V117" s="144"/>
      <c r="W117" s="144"/>
    </row>
    <row r="118" spans="1:24">
      <c r="B118" s="60" t="s">
        <v>52</v>
      </c>
      <c r="C118" s="145"/>
      <c r="D118" s="145"/>
      <c r="E118" s="145"/>
      <c r="U118" s="144"/>
      <c r="V118" s="144"/>
      <c r="W118" s="144"/>
    </row>
    <row r="119" spans="1:24">
      <c r="U119" s="144"/>
      <c r="V119" s="144"/>
      <c r="W119" s="144"/>
    </row>
    <row r="120" spans="1:24" s="22" customFormat="1">
      <c r="A120" s="17"/>
      <c r="B120" s="17"/>
      <c r="C120" s="17"/>
      <c r="D120" s="21"/>
      <c r="H120" s="33"/>
      <c r="U120" s="144"/>
      <c r="V120" s="144"/>
      <c r="W120" s="144"/>
      <c r="X120" s="1"/>
    </row>
    <row r="121" spans="1:24" s="22" customFormat="1">
      <c r="A121" s="17"/>
      <c r="B121" s="17"/>
      <c r="C121" s="17"/>
      <c r="D121" s="21"/>
      <c r="H121" s="33"/>
      <c r="U121" s="145"/>
      <c r="V121" s="145"/>
      <c r="W121" s="145"/>
      <c r="X121" s="1"/>
    </row>
    <row r="122" spans="1:24" s="22" customFormat="1" ht="90" customHeight="1">
      <c r="A122" s="143"/>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
    </row>
    <row r="123" spans="1:24" s="22" customFormat="1">
      <c r="A123" s="17"/>
      <c r="B123" s="17"/>
      <c r="C123" s="17"/>
      <c r="D123" s="21"/>
      <c r="H123" s="33"/>
      <c r="U123" s="17"/>
      <c r="V123" s="17"/>
      <c r="W123" s="17"/>
      <c r="X123" s="1"/>
    </row>
    <row r="124" spans="1:24" s="22" customFormat="1">
      <c r="A124" s="17"/>
      <c r="B124" s="17"/>
      <c r="C124" s="17"/>
      <c r="D124" s="21"/>
      <c r="H124" s="33"/>
      <c r="U124" s="17"/>
      <c r="V124" s="17"/>
      <c r="W124" s="17"/>
      <c r="X124" s="1"/>
    </row>
    <row r="125" spans="1:24" s="22" customFormat="1">
      <c r="A125" s="17"/>
      <c r="B125" s="17"/>
      <c r="C125" s="17"/>
      <c r="D125" s="21"/>
      <c r="H125" s="33"/>
      <c r="U125" s="17"/>
      <c r="V125" s="17"/>
      <c r="W125" s="17"/>
      <c r="X125" s="1"/>
    </row>
    <row r="126" spans="1:24" s="22" customFormat="1">
      <c r="A126" s="17"/>
      <c r="B126" s="17"/>
      <c r="C126" s="17"/>
      <c r="D126" s="21"/>
      <c r="H126" s="33"/>
      <c r="U126" s="17"/>
      <c r="V126" s="17"/>
      <c r="W126" s="17"/>
      <c r="X126" s="1"/>
    </row>
  </sheetData>
  <mergeCells count="49">
    <mergeCell ref="B88:B89"/>
    <mergeCell ref="B90:B97"/>
    <mergeCell ref="B98:B102"/>
    <mergeCell ref="B103:B110"/>
    <mergeCell ref="B38:B39"/>
    <mergeCell ref="B43:B45"/>
    <mergeCell ref="B46:B49"/>
    <mergeCell ref="B71:B81"/>
    <mergeCell ref="B82:B87"/>
    <mergeCell ref="G100:G114"/>
    <mergeCell ref="C118:E118"/>
    <mergeCell ref="A122:W122"/>
    <mergeCell ref="A11:A21"/>
    <mergeCell ref="B11:B15"/>
    <mergeCell ref="B16:B20"/>
    <mergeCell ref="B22:B23"/>
    <mergeCell ref="B24:B26"/>
    <mergeCell ref="A22:A27"/>
    <mergeCell ref="A28:A29"/>
    <mergeCell ref="V51:W54"/>
    <mergeCell ref="U55:W121"/>
    <mergeCell ref="G89:G96"/>
    <mergeCell ref="G97:G99"/>
    <mergeCell ref="B33:B36"/>
    <mergeCell ref="A38:A42"/>
    <mergeCell ref="A43:A50"/>
    <mergeCell ref="B30:B32"/>
    <mergeCell ref="A30:A37"/>
    <mergeCell ref="B40:B41"/>
    <mergeCell ref="C7:C10"/>
    <mergeCell ref="E10:T10"/>
    <mergeCell ref="A3:W3"/>
    <mergeCell ref="A4:C4"/>
    <mergeCell ref="D4:T6"/>
    <mergeCell ref="U4:U10"/>
    <mergeCell ref="V4:V10"/>
    <mergeCell ref="W4:W10"/>
    <mergeCell ref="A5:C5"/>
    <mergeCell ref="A6:C6"/>
    <mergeCell ref="A7:A10"/>
    <mergeCell ref="B7:B10"/>
    <mergeCell ref="A1:C1"/>
    <mergeCell ref="D1:T1"/>
    <mergeCell ref="U1:W1"/>
    <mergeCell ref="A2:C2"/>
    <mergeCell ref="D2:H2"/>
    <mergeCell ref="I2:R2"/>
    <mergeCell ref="S2:T2"/>
    <mergeCell ref="U2:W2"/>
  </mergeCells>
  <conditionalFormatting sqref="E62:E67">
    <cfRule type="colorScale" priority="10">
      <colorScale>
        <cfvo type="min"/>
        <cfvo type="percentile" val="50"/>
        <cfvo type="max"/>
        <color rgb="FFFF0000"/>
        <color rgb="FFFFEB84"/>
        <color rgb="FF00B050"/>
      </colorScale>
    </cfRule>
  </conditionalFormatting>
  <conditionalFormatting sqref="E7">
    <cfRule type="duplicateValues" dxfId="26" priority="9"/>
  </conditionalFormatting>
  <conditionalFormatting sqref="F7">
    <cfRule type="duplicateValues" dxfId="25" priority="8"/>
  </conditionalFormatting>
  <conditionalFormatting sqref="G7">
    <cfRule type="duplicateValues" dxfId="24" priority="7"/>
  </conditionalFormatting>
  <conditionalFormatting sqref="H7">
    <cfRule type="duplicateValues" dxfId="23" priority="6"/>
  </conditionalFormatting>
  <conditionalFormatting sqref="I7">
    <cfRule type="duplicateValues" dxfId="22" priority="5"/>
  </conditionalFormatting>
  <conditionalFormatting sqref="J7">
    <cfRule type="duplicateValues" dxfId="21" priority="4"/>
  </conditionalFormatting>
  <conditionalFormatting sqref="K7">
    <cfRule type="duplicateValues" dxfId="20" priority="3"/>
  </conditionalFormatting>
  <conditionalFormatting sqref="L7">
    <cfRule type="duplicateValues" dxfId="19" priority="2"/>
  </conditionalFormatting>
  <conditionalFormatting sqref="M7:S7">
    <cfRule type="duplicateValues" dxfId="18" priority="1"/>
  </conditionalFormatting>
  <conditionalFormatting sqref="E58:T58">
    <cfRule type="colorScale" priority="11">
      <colorScale>
        <cfvo type="min"/>
        <cfvo type="percentile" val="50"/>
        <cfvo type="max"/>
        <color rgb="FFFF0000"/>
        <color rgb="FFFFFF00"/>
        <color rgb="FF00B050"/>
      </colorScale>
    </cfRule>
    <cfRule type="colorScale" priority="12">
      <colorScale>
        <cfvo type="min"/>
        <cfvo type="percentile" val="50"/>
        <cfvo type="max"/>
        <color rgb="FFFF0000"/>
        <color rgb="FFFFFF00"/>
        <color rgb="FF00B050"/>
      </colorScale>
    </cfRule>
  </conditionalFormatting>
  <conditionalFormatting sqref="E71:E110">
    <cfRule type="colorScale" priority="18">
      <colorScale>
        <cfvo type="min"/>
        <cfvo type="percentile" val="50"/>
        <cfvo type="max"/>
        <color rgb="FFFF0000"/>
        <color rgb="FFFFFF00"/>
        <color rgb="FF00B050"/>
      </colorScale>
    </cfRule>
  </conditionalFormatting>
  <dataValidations count="1">
    <dataValidation type="list" allowBlank="1" showInputMessage="1" showErrorMessage="1" sqref="E11:T50">
      <formula1>$X$1:$X$2</formula1>
    </dataValidation>
  </dataValidations>
  <pageMargins left="0.7" right="0.7" top="0.75" bottom="0.75" header="0.3" footer="0.3"/>
  <pageSetup scale="2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view="pageBreakPreview" zoomScale="80" zoomScaleNormal="70" zoomScaleSheetLayoutView="80" workbookViewId="0">
      <selection activeCell="R11" sqref="R11"/>
    </sheetView>
  </sheetViews>
  <sheetFormatPr baseColWidth="10" defaultRowHeight="12.75"/>
  <cols>
    <col min="1" max="1" width="18" style="17" customWidth="1"/>
    <col min="2" max="2" width="22.85546875" style="17" customWidth="1"/>
    <col min="3" max="3" width="7.42578125" style="17" customWidth="1"/>
    <col min="4" max="4" width="86.42578125" style="21" customWidth="1"/>
    <col min="5" max="20" width="21.5703125" style="22" customWidth="1"/>
    <col min="21" max="23" width="15.28515625" style="17" customWidth="1"/>
    <col min="24" max="24" width="11.42578125" style="1" hidden="1" customWidth="1"/>
    <col min="25" max="16384" width="11.42578125" style="1"/>
  </cols>
  <sheetData>
    <row r="1" spans="1:24" ht="89.25" customHeight="1">
      <c r="A1" s="139"/>
      <c r="B1" s="139"/>
      <c r="C1" s="139"/>
      <c r="D1" s="138" t="s">
        <v>242</v>
      </c>
      <c r="E1" s="138"/>
      <c r="F1" s="138"/>
      <c r="G1" s="138"/>
      <c r="H1" s="138"/>
      <c r="I1" s="138"/>
      <c r="J1" s="138"/>
      <c r="K1" s="138"/>
      <c r="L1" s="138"/>
      <c r="M1" s="138"/>
      <c r="N1" s="138"/>
      <c r="O1" s="138"/>
      <c r="P1" s="138"/>
      <c r="Q1" s="138"/>
      <c r="R1" s="138"/>
      <c r="S1" s="138"/>
      <c r="T1" s="138"/>
      <c r="U1" s="138"/>
      <c r="V1" s="138"/>
      <c r="W1" s="138"/>
      <c r="X1" s="1" t="s">
        <v>133</v>
      </c>
    </row>
    <row r="2" spans="1:24" s="106" customFormat="1" ht="29.25" customHeight="1">
      <c r="A2" s="108" t="s">
        <v>256</v>
      </c>
      <c r="B2" s="108"/>
      <c r="C2" s="108"/>
      <c r="D2" s="147" t="s">
        <v>257</v>
      </c>
      <c r="E2" s="147"/>
      <c r="F2" s="147"/>
      <c r="G2" s="147"/>
      <c r="H2" s="147"/>
      <c r="I2" s="147" t="s">
        <v>258</v>
      </c>
      <c r="J2" s="147"/>
      <c r="K2" s="147"/>
      <c r="L2" s="147"/>
      <c r="M2" s="147"/>
      <c r="N2" s="147"/>
      <c r="O2" s="147"/>
      <c r="P2" s="147"/>
      <c r="Q2" s="147"/>
      <c r="R2" s="147"/>
      <c r="S2" s="229" t="s">
        <v>244</v>
      </c>
      <c r="T2" s="229"/>
      <c r="U2" s="147" t="s">
        <v>259</v>
      </c>
      <c r="V2" s="147"/>
      <c r="W2" s="147"/>
      <c r="X2" s="106" t="s">
        <v>23</v>
      </c>
    </row>
    <row r="3" spans="1:24" ht="16.5" customHeight="1">
      <c r="A3" s="140"/>
      <c r="B3" s="141"/>
      <c r="C3" s="141"/>
      <c r="D3" s="141"/>
      <c r="E3" s="141"/>
      <c r="F3" s="141"/>
      <c r="G3" s="141"/>
      <c r="H3" s="141"/>
      <c r="I3" s="141"/>
      <c r="J3" s="141"/>
      <c r="K3" s="141"/>
      <c r="L3" s="141"/>
      <c r="M3" s="141"/>
      <c r="N3" s="141"/>
      <c r="O3" s="141"/>
      <c r="P3" s="141"/>
      <c r="Q3" s="141"/>
      <c r="R3" s="141"/>
      <c r="S3" s="141"/>
      <c r="T3" s="141"/>
      <c r="U3" s="141"/>
      <c r="V3" s="141"/>
      <c r="W3" s="142"/>
    </row>
    <row r="4" spans="1:24" ht="20.25" customHeight="1">
      <c r="A4" s="120" t="s">
        <v>0</v>
      </c>
      <c r="B4" s="120"/>
      <c r="C4" s="120"/>
      <c r="D4" s="164" t="s">
        <v>1</v>
      </c>
      <c r="E4" s="165"/>
      <c r="F4" s="165"/>
      <c r="G4" s="165"/>
      <c r="H4" s="165"/>
      <c r="I4" s="165"/>
      <c r="J4" s="165"/>
      <c r="K4" s="165"/>
      <c r="L4" s="165"/>
      <c r="M4" s="165"/>
      <c r="N4" s="165"/>
      <c r="O4" s="165"/>
      <c r="P4" s="165"/>
      <c r="Q4" s="165"/>
      <c r="R4" s="165"/>
      <c r="S4" s="165"/>
      <c r="T4" s="166"/>
      <c r="U4" s="118" t="s">
        <v>2</v>
      </c>
      <c r="V4" s="118" t="s">
        <v>3</v>
      </c>
      <c r="W4" s="118" t="s">
        <v>24</v>
      </c>
    </row>
    <row r="5" spans="1:24" ht="20.25" customHeight="1">
      <c r="A5" s="120" t="s">
        <v>4</v>
      </c>
      <c r="B5" s="120"/>
      <c r="C5" s="120"/>
      <c r="D5" s="167"/>
      <c r="E5" s="168"/>
      <c r="F5" s="168"/>
      <c r="G5" s="168"/>
      <c r="H5" s="168"/>
      <c r="I5" s="168"/>
      <c r="J5" s="168"/>
      <c r="K5" s="168"/>
      <c r="L5" s="168"/>
      <c r="M5" s="168"/>
      <c r="N5" s="168"/>
      <c r="O5" s="168"/>
      <c r="P5" s="168"/>
      <c r="Q5" s="168"/>
      <c r="R5" s="168"/>
      <c r="S5" s="168"/>
      <c r="T5" s="169"/>
      <c r="U5" s="119"/>
      <c r="V5" s="119"/>
      <c r="W5" s="119"/>
    </row>
    <row r="6" spans="1:24" ht="20.25" customHeight="1">
      <c r="A6" s="120" t="s">
        <v>5</v>
      </c>
      <c r="B6" s="120"/>
      <c r="C6" s="120"/>
      <c r="D6" s="170"/>
      <c r="E6" s="171"/>
      <c r="F6" s="171"/>
      <c r="G6" s="171"/>
      <c r="H6" s="171"/>
      <c r="I6" s="171"/>
      <c r="J6" s="171"/>
      <c r="K6" s="171"/>
      <c r="L6" s="171"/>
      <c r="M6" s="171"/>
      <c r="N6" s="171"/>
      <c r="O6" s="171"/>
      <c r="P6" s="171"/>
      <c r="Q6" s="171"/>
      <c r="R6" s="171"/>
      <c r="S6" s="171"/>
      <c r="T6" s="172"/>
      <c r="U6" s="119"/>
      <c r="V6" s="119"/>
      <c r="W6" s="119"/>
    </row>
    <row r="7" spans="1:24" ht="15.75" customHeight="1">
      <c r="A7" s="121" t="s">
        <v>25</v>
      </c>
      <c r="B7" s="123" t="s">
        <v>6</v>
      </c>
      <c r="C7" s="121" t="s">
        <v>7</v>
      </c>
      <c r="D7" s="2" t="s">
        <v>76</v>
      </c>
      <c r="E7" s="3"/>
      <c r="F7" s="3"/>
      <c r="G7" s="3"/>
      <c r="H7" s="4"/>
      <c r="I7" s="3"/>
      <c r="J7" s="3"/>
      <c r="K7" s="3"/>
      <c r="L7" s="3"/>
      <c r="M7" s="3"/>
      <c r="N7" s="3"/>
      <c r="O7" s="3"/>
      <c r="P7" s="3"/>
      <c r="Q7" s="3"/>
      <c r="R7" s="3"/>
      <c r="S7" s="3"/>
      <c r="T7" s="5"/>
      <c r="U7" s="119"/>
      <c r="V7" s="119"/>
      <c r="W7" s="119"/>
    </row>
    <row r="8" spans="1:24" ht="15.75" customHeight="1">
      <c r="A8" s="121"/>
      <c r="B8" s="123"/>
      <c r="C8" s="121"/>
      <c r="D8" s="6" t="s">
        <v>26</v>
      </c>
      <c r="E8" s="7"/>
      <c r="F8" s="7"/>
      <c r="G8" s="7"/>
      <c r="H8" s="8"/>
      <c r="I8" s="8"/>
      <c r="J8" s="8"/>
      <c r="K8" s="8"/>
      <c r="L8" s="8"/>
      <c r="M8" s="8"/>
      <c r="N8" s="8"/>
      <c r="O8" s="8"/>
      <c r="P8" s="8"/>
      <c r="Q8" s="8"/>
      <c r="R8" s="8"/>
      <c r="S8" s="8"/>
      <c r="T8" s="8"/>
      <c r="U8" s="119"/>
      <c r="V8" s="119"/>
      <c r="W8" s="119"/>
    </row>
    <row r="9" spans="1:24" ht="36.75" customHeight="1">
      <c r="A9" s="121"/>
      <c r="B9" s="123"/>
      <c r="C9" s="121"/>
      <c r="D9" s="2" t="s">
        <v>27</v>
      </c>
      <c r="E9" s="9"/>
      <c r="F9" s="9"/>
      <c r="G9" s="9"/>
      <c r="H9" s="10"/>
      <c r="I9" s="10"/>
      <c r="J9" s="9"/>
      <c r="K9" s="9"/>
      <c r="L9" s="9"/>
      <c r="M9" s="9"/>
      <c r="N9" s="9"/>
      <c r="O9" s="9"/>
      <c r="P9" s="9"/>
      <c r="Q9" s="9"/>
      <c r="R9" s="9"/>
      <c r="S9" s="9"/>
      <c r="T9" s="10"/>
      <c r="U9" s="119"/>
      <c r="V9" s="119"/>
      <c r="W9" s="119"/>
    </row>
    <row r="10" spans="1:24" ht="18.75" customHeight="1">
      <c r="A10" s="122"/>
      <c r="B10" s="124"/>
      <c r="C10" s="122"/>
      <c r="D10" s="94" t="s">
        <v>28</v>
      </c>
      <c r="E10" s="125" t="s">
        <v>29</v>
      </c>
      <c r="F10" s="126"/>
      <c r="G10" s="126"/>
      <c r="H10" s="126"/>
      <c r="I10" s="126"/>
      <c r="J10" s="126"/>
      <c r="K10" s="126"/>
      <c r="L10" s="126"/>
      <c r="M10" s="126"/>
      <c r="N10" s="126"/>
      <c r="O10" s="126"/>
      <c r="P10" s="126"/>
      <c r="Q10" s="126"/>
      <c r="R10" s="126"/>
      <c r="S10" s="126"/>
      <c r="T10" s="127"/>
      <c r="U10" s="119"/>
      <c r="V10" s="119"/>
      <c r="W10" s="119"/>
    </row>
    <row r="11" spans="1:24" ht="29.25" customHeight="1">
      <c r="A11" s="155" t="s">
        <v>8</v>
      </c>
      <c r="B11" s="155">
        <f>COUNTIF(E11:T16,"cumple")</f>
        <v>0</v>
      </c>
      <c r="C11" s="11">
        <v>1</v>
      </c>
      <c r="D11" s="66" t="s">
        <v>107</v>
      </c>
      <c r="E11" s="34"/>
      <c r="F11" s="34"/>
      <c r="G11" s="34"/>
      <c r="H11" s="34"/>
      <c r="I11" s="34"/>
      <c r="J11" s="34"/>
      <c r="K11" s="34"/>
      <c r="L11" s="34"/>
      <c r="M11" s="34"/>
      <c r="N11" s="34"/>
      <c r="O11" s="34"/>
      <c r="P11" s="34"/>
      <c r="Q11" s="34"/>
      <c r="R11" s="34"/>
      <c r="S11" s="34"/>
      <c r="T11" s="34"/>
      <c r="U11" s="35">
        <f t="shared" ref="U11:U45" si="0">COUNTIF(E11:T11,"CUMPLE")</f>
        <v>0</v>
      </c>
      <c r="V11" s="36">
        <f t="shared" ref="V11:V45" si="1">COUNTIF(E11:T11,"CUMPLE")+COUNTIF(E11:T11,"NO CUMPLE")</f>
        <v>0</v>
      </c>
      <c r="W11" s="37" t="e">
        <f t="shared" ref="W11:W45" si="2">U11/V11</f>
        <v>#DIV/0!</v>
      </c>
    </row>
    <row r="12" spans="1:24" ht="29.25" customHeight="1">
      <c r="A12" s="156"/>
      <c r="B12" s="156"/>
      <c r="C12" s="11">
        <f>C11+1</f>
        <v>2</v>
      </c>
      <c r="D12" s="66" t="s">
        <v>218</v>
      </c>
      <c r="E12" s="34"/>
      <c r="F12" s="34"/>
      <c r="G12" s="34"/>
      <c r="H12" s="34"/>
      <c r="I12" s="34"/>
      <c r="J12" s="34"/>
      <c r="K12" s="34"/>
      <c r="L12" s="34"/>
      <c r="M12" s="34"/>
      <c r="N12" s="34"/>
      <c r="O12" s="34"/>
      <c r="P12" s="34"/>
      <c r="Q12" s="34"/>
      <c r="R12" s="34"/>
      <c r="S12" s="34"/>
      <c r="T12" s="34"/>
      <c r="U12" s="35">
        <f t="shared" si="0"/>
        <v>0</v>
      </c>
      <c r="V12" s="36">
        <f t="shared" si="1"/>
        <v>0</v>
      </c>
      <c r="W12" s="37" t="e">
        <f t="shared" si="2"/>
        <v>#DIV/0!</v>
      </c>
    </row>
    <row r="13" spans="1:24" ht="29.25" customHeight="1">
      <c r="A13" s="156"/>
      <c r="B13" s="157"/>
      <c r="C13" s="11">
        <f t="shared" ref="C13:C16" si="3">C12+1</f>
        <v>3</v>
      </c>
      <c r="D13" s="92" t="s">
        <v>219</v>
      </c>
      <c r="E13" s="34"/>
      <c r="F13" s="34"/>
      <c r="G13" s="34"/>
      <c r="H13" s="34"/>
      <c r="I13" s="34"/>
      <c r="J13" s="34"/>
      <c r="K13" s="34"/>
      <c r="L13" s="34"/>
      <c r="M13" s="34"/>
      <c r="N13" s="34"/>
      <c r="O13" s="34"/>
      <c r="P13" s="34"/>
      <c r="Q13" s="34"/>
      <c r="R13" s="34"/>
      <c r="S13" s="34"/>
      <c r="T13" s="34"/>
      <c r="U13" s="35">
        <f t="shared" si="0"/>
        <v>0</v>
      </c>
      <c r="V13" s="36">
        <f t="shared" si="1"/>
        <v>0</v>
      </c>
      <c r="W13" s="37" t="e">
        <f t="shared" si="2"/>
        <v>#DIV/0!</v>
      </c>
    </row>
    <row r="14" spans="1:24" ht="29.25" customHeight="1">
      <c r="A14" s="156"/>
      <c r="B14" s="155">
        <f>(COUNTIF(E11:T16,"cumple")+COUNTIF(E11:T16,"no cumple"))</f>
        <v>0</v>
      </c>
      <c r="C14" s="11">
        <f t="shared" si="3"/>
        <v>4</v>
      </c>
      <c r="D14" s="92" t="s">
        <v>135</v>
      </c>
      <c r="E14" s="34"/>
      <c r="F14" s="34"/>
      <c r="G14" s="34"/>
      <c r="H14" s="34"/>
      <c r="I14" s="34"/>
      <c r="J14" s="34"/>
      <c r="K14" s="34"/>
      <c r="L14" s="34"/>
      <c r="M14" s="34"/>
      <c r="N14" s="34"/>
      <c r="O14" s="34"/>
      <c r="P14" s="34"/>
      <c r="Q14" s="34"/>
      <c r="R14" s="34"/>
      <c r="S14" s="34"/>
      <c r="T14" s="34"/>
      <c r="U14" s="35">
        <f t="shared" si="0"/>
        <v>0</v>
      </c>
      <c r="V14" s="36">
        <f t="shared" si="1"/>
        <v>0</v>
      </c>
      <c r="W14" s="37" t="e">
        <f t="shared" si="2"/>
        <v>#DIV/0!</v>
      </c>
    </row>
    <row r="15" spans="1:24" ht="29.25" customHeight="1">
      <c r="A15" s="156"/>
      <c r="B15" s="157"/>
      <c r="C15" s="11">
        <f t="shared" si="3"/>
        <v>5</v>
      </c>
      <c r="D15" s="66" t="s">
        <v>220</v>
      </c>
      <c r="E15" s="34"/>
      <c r="F15" s="34"/>
      <c r="G15" s="34"/>
      <c r="H15" s="34"/>
      <c r="I15" s="34"/>
      <c r="J15" s="34"/>
      <c r="K15" s="34"/>
      <c r="L15" s="34"/>
      <c r="M15" s="34"/>
      <c r="N15" s="34"/>
      <c r="O15" s="34"/>
      <c r="P15" s="34"/>
      <c r="Q15" s="34"/>
      <c r="R15" s="34"/>
      <c r="S15" s="34"/>
      <c r="T15" s="34"/>
      <c r="U15" s="35">
        <f t="shared" si="0"/>
        <v>0</v>
      </c>
      <c r="V15" s="36">
        <f t="shared" si="1"/>
        <v>0</v>
      </c>
      <c r="W15" s="37" t="e">
        <f t="shared" si="2"/>
        <v>#DIV/0!</v>
      </c>
    </row>
    <row r="16" spans="1:24" ht="29.25" customHeight="1">
      <c r="A16" s="157"/>
      <c r="B16" s="14" t="e">
        <f>B11/B14</f>
        <v>#DIV/0!</v>
      </c>
      <c r="C16" s="11">
        <f t="shared" si="3"/>
        <v>6</v>
      </c>
      <c r="D16" s="66" t="s">
        <v>221</v>
      </c>
      <c r="E16" s="34"/>
      <c r="F16" s="34"/>
      <c r="G16" s="34"/>
      <c r="H16" s="34"/>
      <c r="I16" s="34"/>
      <c r="J16" s="34"/>
      <c r="K16" s="34"/>
      <c r="L16" s="34"/>
      <c r="M16" s="34"/>
      <c r="N16" s="34"/>
      <c r="O16" s="34"/>
      <c r="P16" s="34"/>
      <c r="Q16" s="34"/>
      <c r="R16" s="34"/>
      <c r="S16" s="34"/>
      <c r="T16" s="34"/>
      <c r="U16" s="35">
        <f t="shared" si="0"/>
        <v>0</v>
      </c>
      <c r="V16" s="36">
        <f t="shared" si="1"/>
        <v>0</v>
      </c>
      <c r="W16" s="37" t="e">
        <f t="shared" si="2"/>
        <v>#DIV/0!</v>
      </c>
    </row>
    <row r="17" spans="1:23" ht="29.25" customHeight="1">
      <c r="A17" s="155" t="s">
        <v>9</v>
      </c>
      <c r="B17" s="155">
        <f>COUNTIF(E17:T24,"cumple")</f>
        <v>0</v>
      </c>
      <c r="C17" s="11">
        <f t="shared" ref="C17:C25" si="4">C16+1</f>
        <v>7</v>
      </c>
      <c r="D17" s="103" t="s">
        <v>110</v>
      </c>
      <c r="E17" s="34"/>
      <c r="F17" s="34"/>
      <c r="G17" s="34"/>
      <c r="H17" s="34"/>
      <c r="I17" s="34"/>
      <c r="J17" s="34"/>
      <c r="K17" s="34"/>
      <c r="L17" s="34"/>
      <c r="M17" s="34"/>
      <c r="N17" s="34"/>
      <c r="O17" s="34"/>
      <c r="P17" s="34"/>
      <c r="Q17" s="34"/>
      <c r="R17" s="34"/>
      <c r="S17" s="34"/>
      <c r="T17" s="34"/>
      <c r="U17" s="35">
        <f t="shared" si="0"/>
        <v>0</v>
      </c>
      <c r="V17" s="36">
        <f t="shared" si="1"/>
        <v>0</v>
      </c>
      <c r="W17" s="37" t="e">
        <f t="shared" si="2"/>
        <v>#DIV/0!</v>
      </c>
    </row>
    <row r="18" spans="1:23" ht="29.25" customHeight="1">
      <c r="A18" s="156"/>
      <c r="B18" s="156"/>
      <c r="C18" s="11">
        <f t="shared" si="4"/>
        <v>8</v>
      </c>
      <c r="D18" s="66" t="s">
        <v>222</v>
      </c>
      <c r="E18" s="34"/>
      <c r="F18" s="34"/>
      <c r="G18" s="34"/>
      <c r="H18" s="34"/>
      <c r="I18" s="34"/>
      <c r="J18" s="34"/>
      <c r="K18" s="34"/>
      <c r="L18" s="34"/>
      <c r="M18" s="34"/>
      <c r="N18" s="34"/>
      <c r="O18" s="34"/>
      <c r="P18" s="34"/>
      <c r="Q18" s="34"/>
      <c r="R18" s="34"/>
      <c r="S18" s="34"/>
      <c r="T18" s="34"/>
      <c r="U18" s="35">
        <f t="shared" si="0"/>
        <v>0</v>
      </c>
      <c r="V18" s="36">
        <f t="shared" si="1"/>
        <v>0</v>
      </c>
      <c r="W18" s="37" t="e">
        <f t="shared" si="2"/>
        <v>#DIV/0!</v>
      </c>
    </row>
    <row r="19" spans="1:23" ht="29.25" customHeight="1">
      <c r="A19" s="156"/>
      <c r="B19" s="156"/>
      <c r="C19" s="11">
        <f t="shared" si="4"/>
        <v>9</v>
      </c>
      <c r="D19" s="104" t="s">
        <v>223</v>
      </c>
      <c r="E19" s="34"/>
      <c r="F19" s="34"/>
      <c r="G19" s="34"/>
      <c r="H19" s="34"/>
      <c r="I19" s="34"/>
      <c r="J19" s="34"/>
      <c r="K19" s="34"/>
      <c r="L19" s="34"/>
      <c r="M19" s="34"/>
      <c r="N19" s="34"/>
      <c r="O19" s="34"/>
      <c r="P19" s="34"/>
      <c r="Q19" s="34"/>
      <c r="R19" s="34"/>
      <c r="S19" s="34"/>
      <c r="T19" s="34"/>
      <c r="U19" s="35">
        <f t="shared" si="0"/>
        <v>0</v>
      </c>
      <c r="V19" s="36">
        <f t="shared" si="1"/>
        <v>0</v>
      </c>
      <c r="W19" s="37" t="e">
        <f t="shared" si="2"/>
        <v>#DIV/0!</v>
      </c>
    </row>
    <row r="20" spans="1:23" ht="29.25" customHeight="1">
      <c r="A20" s="156"/>
      <c r="B20" s="157"/>
      <c r="C20" s="11">
        <f t="shared" si="4"/>
        <v>10</v>
      </c>
      <c r="D20" s="105" t="s">
        <v>224</v>
      </c>
      <c r="E20" s="34"/>
      <c r="F20" s="34"/>
      <c r="G20" s="34"/>
      <c r="H20" s="34"/>
      <c r="I20" s="34"/>
      <c r="J20" s="34"/>
      <c r="K20" s="34"/>
      <c r="L20" s="34"/>
      <c r="M20" s="34"/>
      <c r="N20" s="34"/>
      <c r="O20" s="34"/>
      <c r="P20" s="34"/>
      <c r="Q20" s="34"/>
      <c r="R20" s="34"/>
      <c r="S20" s="34"/>
      <c r="T20" s="34"/>
      <c r="U20" s="35">
        <f t="shared" si="0"/>
        <v>0</v>
      </c>
      <c r="V20" s="36">
        <f t="shared" si="1"/>
        <v>0</v>
      </c>
      <c r="W20" s="37" t="e">
        <f t="shared" si="2"/>
        <v>#DIV/0!</v>
      </c>
    </row>
    <row r="21" spans="1:23" ht="29.25" customHeight="1">
      <c r="A21" s="156"/>
      <c r="B21" s="155">
        <f>(COUNTIF(E17:T24,"cumple")+COUNTIF(E17:T24,"no cumple"))</f>
        <v>0</v>
      </c>
      <c r="C21" s="11">
        <f t="shared" si="4"/>
        <v>11</v>
      </c>
      <c r="D21" s="105" t="s">
        <v>225</v>
      </c>
      <c r="E21" s="34"/>
      <c r="F21" s="34"/>
      <c r="G21" s="34"/>
      <c r="H21" s="34"/>
      <c r="I21" s="34"/>
      <c r="J21" s="34"/>
      <c r="K21" s="34"/>
      <c r="L21" s="34"/>
      <c r="M21" s="34"/>
      <c r="N21" s="34"/>
      <c r="O21" s="34"/>
      <c r="P21" s="34"/>
      <c r="Q21" s="34"/>
      <c r="R21" s="34"/>
      <c r="S21" s="34"/>
      <c r="T21" s="34"/>
      <c r="U21" s="35">
        <f t="shared" si="0"/>
        <v>0</v>
      </c>
      <c r="V21" s="36">
        <f t="shared" si="1"/>
        <v>0</v>
      </c>
      <c r="W21" s="37" t="e">
        <f t="shared" si="2"/>
        <v>#DIV/0!</v>
      </c>
    </row>
    <row r="22" spans="1:23" ht="29.25" customHeight="1">
      <c r="A22" s="156"/>
      <c r="B22" s="156"/>
      <c r="C22" s="11">
        <f t="shared" si="4"/>
        <v>12</v>
      </c>
      <c r="D22" s="105" t="s">
        <v>226</v>
      </c>
      <c r="E22" s="34"/>
      <c r="F22" s="34"/>
      <c r="G22" s="34"/>
      <c r="H22" s="34"/>
      <c r="I22" s="34"/>
      <c r="J22" s="34"/>
      <c r="K22" s="34"/>
      <c r="L22" s="34"/>
      <c r="M22" s="34"/>
      <c r="N22" s="34"/>
      <c r="O22" s="34"/>
      <c r="P22" s="34"/>
      <c r="Q22" s="34"/>
      <c r="R22" s="34"/>
      <c r="S22" s="34"/>
      <c r="T22" s="34"/>
      <c r="U22" s="35">
        <f t="shared" si="0"/>
        <v>0</v>
      </c>
      <c r="V22" s="36">
        <f t="shared" si="1"/>
        <v>0</v>
      </c>
      <c r="W22" s="37" t="e">
        <f t="shared" si="2"/>
        <v>#DIV/0!</v>
      </c>
    </row>
    <row r="23" spans="1:23" ht="29.25" customHeight="1">
      <c r="A23" s="156"/>
      <c r="B23" s="157"/>
      <c r="C23" s="11">
        <f t="shared" si="4"/>
        <v>13</v>
      </c>
      <c r="D23" s="105" t="s">
        <v>227</v>
      </c>
      <c r="E23" s="34"/>
      <c r="F23" s="34"/>
      <c r="G23" s="34"/>
      <c r="H23" s="34"/>
      <c r="I23" s="34"/>
      <c r="J23" s="34"/>
      <c r="K23" s="34"/>
      <c r="L23" s="34"/>
      <c r="M23" s="34"/>
      <c r="N23" s="34"/>
      <c r="O23" s="34"/>
      <c r="P23" s="34"/>
      <c r="Q23" s="34"/>
      <c r="R23" s="34"/>
      <c r="S23" s="34"/>
      <c r="T23" s="34"/>
      <c r="U23" s="35">
        <f t="shared" si="0"/>
        <v>0</v>
      </c>
      <c r="V23" s="36">
        <f t="shared" si="1"/>
        <v>0</v>
      </c>
      <c r="W23" s="37" t="e">
        <f t="shared" si="2"/>
        <v>#DIV/0!</v>
      </c>
    </row>
    <row r="24" spans="1:23" ht="29.25" customHeight="1">
      <c r="A24" s="157"/>
      <c r="B24" s="14" t="e">
        <f>B17/B21</f>
        <v>#DIV/0!</v>
      </c>
      <c r="C24" s="11">
        <f t="shared" si="4"/>
        <v>14</v>
      </c>
      <c r="D24" s="105" t="s">
        <v>228</v>
      </c>
      <c r="E24" s="34"/>
      <c r="F24" s="34"/>
      <c r="G24" s="34"/>
      <c r="H24" s="34"/>
      <c r="I24" s="34"/>
      <c r="J24" s="34"/>
      <c r="K24" s="34"/>
      <c r="L24" s="34"/>
      <c r="M24" s="34"/>
      <c r="N24" s="34"/>
      <c r="O24" s="34"/>
      <c r="P24" s="34"/>
      <c r="Q24" s="34"/>
      <c r="R24" s="34"/>
      <c r="S24" s="34"/>
      <c r="T24" s="34"/>
      <c r="U24" s="35">
        <f t="shared" si="0"/>
        <v>0</v>
      </c>
      <c r="V24" s="36">
        <f t="shared" si="1"/>
        <v>0</v>
      </c>
      <c r="W24" s="37" t="e">
        <f t="shared" si="2"/>
        <v>#DIV/0!</v>
      </c>
    </row>
    <row r="25" spans="1:23" ht="29.25" customHeight="1">
      <c r="A25" s="98" t="s">
        <v>10</v>
      </c>
      <c r="B25" s="16" t="e">
        <f>W29</f>
        <v>#DIV/0!</v>
      </c>
      <c r="C25" s="11">
        <f t="shared" si="4"/>
        <v>15</v>
      </c>
      <c r="D25" s="66" t="s">
        <v>117</v>
      </c>
      <c r="E25" s="34"/>
      <c r="F25" s="34"/>
      <c r="G25" s="34"/>
      <c r="H25" s="34"/>
      <c r="I25" s="34"/>
      <c r="J25" s="34"/>
      <c r="K25" s="34"/>
      <c r="L25" s="34"/>
      <c r="M25" s="34"/>
      <c r="N25" s="34"/>
      <c r="O25" s="34"/>
      <c r="P25" s="34"/>
      <c r="Q25" s="34"/>
      <c r="R25" s="34"/>
      <c r="S25" s="34"/>
      <c r="T25" s="34"/>
      <c r="U25" s="35">
        <f t="shared" si="0"/>
        <v>0</v>
      </c>
      <c r="V25" s="36">
        <f t="shared" si="1"/>
        <v>0</v>
      </c>
      <c r="W25" s="37" t="e">
        <f t="shared" si="2"/>
        <v>#DIV/0!</v>
      </c>
    </row>
    <row r="26" spans="1:23" ht="29.25" customHeight="1">
      <c r="A26" s="161" t="s">
        <v>11</v>
      </c>
      <c r="B26" s="155">
        <f>COUNTIF(E26:T30,"cumple")</f>
        <v>0</v>
      </c>
      <c r="C26" s="11">
        <f>C25+1</f>
        <v>16</v>
      </c>
      <c r="D26" s="66" t="s">
        <v>118</v>
      </c>
      <c r="E26" s="34"/>
      <c r="F26" s="34"/>
      <c r="G26" s="34"/>
      <c r="H26" s="34"/>
      <c r="I26" s="34"/>
      <c r="J26" s="34"/>
      <c r="K26" s="34"/>
      <c r="L26" s="34"/>
      <c r="M26" s="34"/>
      <c r="N26" s="34"/>
      <c r="O26" s="34"/>
      <c r="P26" s="34"/>
      <c r="Q26" s="34"/>
      <c r="R26" s="34"/>
      <c r="S26" s="34"/>
      <c r="T26" s="34"/>
      <c r="U26" s="35">
        <f t="shared" si="0"/>
        <v>0</v>
      </c>
      <c r="V26" s="36">
        <f t="shared" si="1"/>
        <v>0</v>
      </c>
      <c r="W26" s="37" t="e">
        <f t="shared" si="2"/>
        <v>#DIV/0!</v>
      </c>
    </row>
    <row r="27" spans="1:23" ht="29.25" customHeight="1">
      <c r="A27" s="162"/>
      <c r="B27" s="156"/>
      <c r="C27" s="11">
        <f t="shared" ref="C27:C30" si="5">C26+1</f>
        <v>17</v>
      </c>
      <c r="D27" s="103" t="s">
        <v>229</v>
      </c>
      <c r="E27" s="34"/>
      <c r="F27" s="34"/>
      <c r="G27" s="34"/>
      <c r="H27" s="34"/>
      <c r="I27" s="34"/>
      <c r="J27" s="34"/>
      <c r="K27" s="34"/>
      <c r="L27" s="34"/>
      <c r="M27" s="34"/>
      <c r="N27" s="34"/>
      <c r="O27" s="34"/>
      <c r="P27" s="34"/>
      <c r="Q27" s="34"/>
      <c r="R27" s="34"/>
      <c r="S27" s="34"/>
      <c r="T27" s="34"/>
      <c r="U27" s="35">
        <f t="shared" si="0"/>
        <v>0</v>
      </c>
      <c r="V27" s="36">
        <f t="shared" si="1"/>
        <v>0</v>
      </c>
      <c r="W27" s="37" t="e">
        <f t="shared" si="2"/>
        <v>#DIV/0!</v>
      </c>
    </row>
    <row r="28" spans="1:23" ht="29.25" customHeight="1">
      <c r="A28" s="162"/>
      <c r="B28" s="155">
        <f>(COUNTIF(E26:T30,"cumple")+COUNTIF(E26:T30,"no cumple"))</f>
        <v>0</v>
      </c>
      <c r="C28" s="11">
        <f t="shared" si="5"/>
        <v>18</v>
      </c>
      <c r="D28" s="92" t="s">
        <v>230</v>
      </c>
      <c r="E28" s="34"/>
      <c r="F28" s="34"/>
      <c r="G28" s="34"/>
      <c r="H28" s="34"/>
      <c r="I28" s="34"/>
      <c r="J28" s="34"/>
      <c r="K28" s="34"/>
      <c r="L28" s="34"/>
      <c r="M28" s="34"/>
      <c r="N28" s="34"/>
      <c r="O28" s="34"/>
      <c r="P28" s="34"/>
      <c r="Q28" s="34"/>
      <c r="R28" s="34"/>
      <c r="S28" s="34"/>
      <c r="T28" s="34"/>
      <c r="U28" s="35">
        <f t="shared" si="0"/>
        <v>0</v>
      </c>
      <c r="V28" s="36">
        <f t="shared" si="1"/>
        <v>0</v>
      </c>
      <c r="W28" s="37" t="e">
        <f t="shared" si="2"/>
        <v>#DIV/0!</v>
      </c>
    </row>
    <row r="29" spans="1:23" ht="29.25" customHeight="1">
      <c r="A29" s="162"/>
      <c r="B29" s="157"/>
      <c r="C29" s="11">
        <f t="shared" si="5"/>
        <v>19</v>
      </c>
      <c r="D29" s="103" t="s">
        <v>231</v>
      </c>
      <c r="E29" s="34"/>
      <c r="F29" s="34"/>
      <c r="G29" s="34"/>
      <c r="H29" s="34"/>
      <c r="I29" s="34"/>
      <c r="J29" s="34"/>
      <c r="K29" s="34"/>
      <c r="L29" s="34"/>
      <c r="M29" s="34"/>
      <c r="N29" s="34"/>
      <c r="O29" s="34"/>
      <c r="P29" s="34"/>
      <c r="Q29" s="34"/>
      <c r="R29" s="34"/>
      <c r="S29" s="34"/>
      <c r="T29" s="34"/>
      <c r="U29" s="35">
        <f t="shared" si="0"/>
        <v>0</v>
      </c>
      <c r="V29" s="36">
        <f t="shared" si="1"/>
        <v>0</v>
      </c>
      <c r="W29" s="37" t="e">
        <f t="shared" si="2"/>
        <v>#DIV/0!</v>
      </c>
    </row>
    <row r="30" spans="1:23" ht="40.5" customHeight="1">
      <c r="A30" s="163"/>
      <c r="B30" s="14" t="e">
        <f>B26/B28</f>
        <v>#DIV/0!</v>
      </c>
      <c r="C30" s="11">
        <f t="shared" si="5"/>
        <v>20</v>
      </c>
      <c r="D30" s="66" t="s">
        <v>232</v>
      </c>
      <c r="E30" s="34"/>
      <c r="F30" s="34"/>
      <c r="G30" s="34"/>
      <c r="H30" s="34"/>
      <c r="I30" s="34"/>
      <c r="J30" s="34"/>
      <c r="K30" s="34"/>
      <c r="L30" s="34"/>
      <c r="M30" s="34"/>
      <c r="N30" s="34"/>
      <c r="O30" s="34"/>
      <c r="P30" s="34"/>
      <c r="Q30" s="34"/>
      <c r="R30" s="34"/>
      <c r="S30" s="34"/>
      <c r="T30" s="34"/>
      <c r="U30" s="35">
        <f t="shared" si="0"/>
        <v>0</v>
      </c>
      <c r="V30" s="36">
        <f t="shared" si="1"/>
        <v>0</v>
      </c>
      <c r="W30" s="37" t="e">
        <f t="shared" si="2"/>
        <v>#DIV/0!</v>
      </c>
    </row>
    <row r="31" spans="1:23" ht="29.25" customHeight="1">
      <c r="A31" s="134" t="s">
        <v>12</v>
      </c>
      <c r="B31" s="95">
        <f>COUNTIF(E31:T33,"cumple")</f>
        <v>0</v>
      </c>
      <c r="C31" s="11">
        <f>C30+1</f>
        <v>21</v>
      </c>
      <c r="D31" s="66" t="s">
        <v>122</v>
      </c>
      <c r="E31" s="34"/>
      <c r="F31" s="34"/>
      <c r="G31" s="34"/>
      <c r="H31" s="34"/>
      <c r="I31" s="34"/>
      <c r="J31" s="34"/>
      <c r="K31" s="34"/>
      <c r="L31" s="34"/>
      <c r="M31" s="34"/>
      <c r="N31" s="34"/>
      <c r="O31" s="34"/>
      <c r="P31" s="34"/>
      <c r="Q31" s="34"/>
      <c r="R31" s="34"/>
      <c r="S31" s="34"/>
      <c r="T31" s="34"/>
      <c r="U31" s="35">
        <f t="shared" si="0"/>
        <v>0</v>
      </c>
      <c r="V31" s="36">
        <f t="shared" si="1"/>
        <v>0</v>
      </c>
      <c r="W31" s="37" t="e">
        <f t="shared" si="2"/>
        <v>#DIV/0!</v>
      </c>
    </row>
    <row r="32" spans="1:23" ht="29.25" customHeight="1">
      <c r="A32" s="134"/>
      <c r="B32" s="95">
        <f>(COUNTIF(E31:T33,"cumple")+COUNTIF(E31:T33,"no cumple"))</f>
        <v>0</v>
      </c>
      <c r="C32" s="11">
        <f t="shared" ref="C32:C33" si="6">C31+1</f>
        <v>22</v>
      </c>
      <c r="D32" s="66" t="s">
        <v>123</v>
      </c>
      <c r="E32" s="34"/>
      <c r="F32" s="34"/>
      <c r="G32" s="34"/>
      <c r="H32" s="34"/>
      <c r="I32" s="34"/>
      <c r="J32" s="34"/>
      <c r="K32" s="34"/>
      <c r="L32" s="34"/>
      <c r="M32" s="34"/>
      <c r="N32" s="34"/>
      <c r="O32" s="34"/>
      <c r="P32" s="34"/>
      <c r="Q32" s="34"/>
      <c r="R32" s="34"/>
      <c r="S32" s="34"/>
      <c r="T32" s="34"/>
      <c r="U32" s="35">
        <f t="shared" si="0"/>
        <v>0</v>
      </c>
      <c r="V32" s="36">
        <f t="shared" si="1"/>
        <v>0</v>
      </c>
      <c r="W32" s="37" t="e">
        <f t="shared" si="2"/>
        <v>#DIV/0!</v>
      </c>
    </row>
    <row r="33" spans="1:23" ht="29.25" customHeight="1">
      <c r="A33" s="134"/>
      <c r="B33" s="14" t="e">
        <f>B31/B32</f>
        <v>#DIV/0!</v>
      </c>
      <c r="C33" s="11">
        <f t="shared" si="6"/>
        <v>23</v>
      </c>
      <c r="D33" s="66" t="s">
        <v>124</v>
      </c>
      <c r="E33" s="34"/>
      <c r="F33" s="34"/>
      <c r="G33" s="34"/>
      <c r="H33" s="34"/>
      <c r="I33" s="34"/>
      <c r="J33" s="34"/>
      <c r="K33" s="34"/>
      <c r="L33" s="34"/>
      <c r="M33" s="34"/>
      <c r="N33" s="34"/>
      <c r="O33" s="34"/>
      <c r="P33" s="34"/>
      <c r="Q33" s="34"/>
      <c r="R33" s="34"/>
      <c r="S33" s="34"/>
      <c r="T33" s="34"/>
      <c r="U33" s="35">
        <f t="shared" si="0"/>
        <v>0</v>
      </c>
      <c r="V33" s="36">
        <f t="shared" si="1"/>
        <v>0</v>
      </c>
      <c r="W33" s="37" t="e">
        <f t="shared" si="2"/>
        <v>#DIV/0!</v>
      </c>
    </row>
    <row r="34" spans="1:23" ht="29.25" customHeight="1">
      <c r="A34" s="134" t="s">
        <v>13</v>
      </c>
      <c r="B34" s="155">
        <f>COUNTIF(E34:T45,"cumple")</f>
        <v>0</v>
      </c>
      <c r="C34" s="11">
        <f>C33+1</f>
        <v>24</v>
      </c>
      <c r="D34" s="66" t="s">
        <v>125</v>
      </c>
      <c r="E34" s="34"/>
      <c r="F34" s="34"/>
      <c r="G34" s="34"/>
      <c r="H34" s="34"/>
      <c r="I34" s="34"/>
      <c r="J34" s="34"/>
      <c r="K34" s="34"/>
      <c r="L34" s="34"/>
      <c r="M34" s="34"/>
      <c r="N34" s="34"/>
      <c r="O34" s="34"/>
      <c r="P34" s="34"/>
      <c r="Q34" s="34"/>
      <c r="R34" s="34"/>
      <c r="S34" s="34"/>
      <c r="T34" s="34"/>
      <c r="U34" s="35">
        <f t="shared" si="0"/>
        <v>0</v>
      </c>
      <c r="V34" s="36">
        <f t="shared" si="1"/>
        <v>0</v>
      </c>
      <c r="W34" s="37" t="e">
        <f t="shared" si="2"/>
        <v>#DIV/0!</v>
      </c>
    </row>
    <row r="35" spans="1:23" ht="29.25" customHeight="1">
      <c r="A35" s="134"/>
      <c r="B35" s="156"/>
      <c r="C35" s="11">
        <f t="shared" ref="C35:C45" si="7">C34+1</f>
        <v>25</v>
      </c>
      <c r="D35" s="103" t="s">
        <v>126</v>
      </c>
      <c r="E35" s="34"/>
      <c r="F35" s="34"/>
      <c r="G35" s="34"/>
      <c r="H35" s="34"/>
      <c r="I35" s="34"/>
      <c r="J35" s="34"/>
      <c r="K35" s="34"/>
      <c r="L35" s="34"/>
      <c r="M35" s="34"/>
      <c r="N35" s="34"/>
      <c r="O35" s="34"/>
      <c r="P35" s="34"/>
      <c r="Q35" s="34"/>
      <c r="R35" s="34"/>
      <c r="S35" s="34"/>
      <c r="T35" s="34"/>
      <c r="U35" s="35">
        <f t="shared" si="0"/>
        <v>0</v>
      </c>
      <c r="V35" s="36">
        <f t="shared" si="1"/>
        <v>0</v>
      </c>
      <c r="W35" s="37" t="e">
        <f t="shared" si="2"/>
        <v>#DIV/0!</v>
      </c>
    </row>
    <row r="36" spans="1:23" ht="29.25" customHeight="1">
      <c r="A36" s="134"/>
      <c r="B36" s="156"/>
      <c r="C36" s="11">
        <f t="shared" si="7"/>
        <v>26</v>
      </c>
      <c r="D36" s="66" t="s">
        <v>128</v>
      </c>
      <c r="E36" s="34"/>
      <c r="F36" s="34"/>
      <c r="G36" s="34"/>
      <c r="H36" s="34"/>
      <c r="I36" s="34"/>
      <c r="J36" s="34"/>
      <c r="K36" s="34"/>
      <c r="L36" s="34"/>
      <c r="M36" s="34"/>
      <c r="N36" s="34"/>
      <c r="O36" s="34"/>
      <c r="P36" s="34"/>
      <c r="Q36" s="34"/>
      <c r="R36" s="34"/>
      <c r="S36" s="34"/>
      <c r="T36" s="34"/>
      <c r="U36" s="35">
        <f t="shared" si="0"/>
        <v>0</v>
      </c>
      <c r="V36" s="36">
        <f t="shared" si="1"/>
        <v>0</v>
      </c>
      <c r="W36" s="37" t="e">
        <f t="shared" si="2"/>
        <v>#DIV/0!</v>
      </c>
    </row>
    <row r="37" spans="1:23" ht="29.25" customHeight="1">
      <c r="A37" s="134"/>
      <c r="B37" s="156"/>
      <c r="C37" s="11">
        <f t="shared" si="7"/>
        <v>27</v>
      </c>
      <c r="D37" s="66" t="s">
        <v>233</v>
      </c>
      <c r="E37" s="34"/>
      <c r="F37" s="34"/>
      <c r="G37" s="34"/>
      <c r="H37" s="34"/>
      <c r="I37" s="34"/>
      <c r="J37" s="34"/>
      <c r="K37" s="34"/>
      <c r="L37" s="34"/>
      <c r="M37" s="34"/>
      <c r="N37" s="34"/>
      <c r="O37" s="34"/>
      <c r="P37" s="34"/>
      <c r="Q37" s="34"/>
      <c r="R37" s="34"/>
      <c r="S37" s="34"/>
      <c r="T37" s="34"/>
      <c r="U37" s="35">
        <f t="shared" si="0"/>
        <v>0</v>
      </c>
      <c r="V37" s="36">
        <f t="shared" si="1"/>
        <v>0</v>
      </c>
      <c r="W37" s="37" t="e">
        <f t="shared" si="2"/>
        <v>#DIV/0!</v>
      </c>
    </row>
    <row r="38" spans="1:23" ht="29.25" customHeight="1">
      <c r="A38" s="134"/>
      <c r="B38" s="157"/>
      <c r="C38" s="11">
        <f t="shared" si="7"/>
        <v>28</v>
      </c>
      <c r="D38" s="66" t="s">
        <v>234</v>
      </c>
      <c r="E38" s="34"/>
      <c r="F38" s="34"/>
      <c r="G38" s="34"/>
      <c r="H38" s="34"/>
      <c r="I38" s="34"/>
      <c r="J38" s="34"/>
      <c r="K38" s="34"/>
      <c r="L38" s="34"/>
      <c r="M38" s="34"/>
      <c r="N38" s="34"/>
      <c r="O38" s="34"/>
      <c r="P38" s="34"/>
      <c r="Q38" s="34"/>
      <c r="R38" s="34"/>
      <c r="S38" s="34"/>
      <c r="T38" s="34"/>
      <c r="U38" s="35">
        <f t="shared" si="0"/>
        <v>0</v>
      </c>
      <c r="V38" s="36">
        <f t="shared" si="1"/>
        <v>0</v>
      </c>
      <c r="W38" s="37" t="e">
        <f t="shared" si="2"/>
        <v>#DIV/0!</v>
      </c>
    </row>
    <row r="39" spans="1:23" ht="29.25" customHeight="1">
      <c r="A39" s="134"/>
      <c r="B39" s="155">
        <f>(COUNTIF(E34:T45,"cumple")+COUNTIF(E34:T45,"no cumple"))</f>
        <v>0</v>
      </c>
      <c r="C39" s="11">
        <f t="shared" si="7"/>
        <v>29</v>
      </c>
      <c r="D39" s="66" t="s">
        <v>235</v>
      </c>
      <c r="E39" s="34"/>
      <c r="F39" s="34"/>
      <c r="G39" s="34"/>
      <c r="H39" s="34"/>
      <c r="I39" s="34"/>
      <c r="J39" s="34"/>
      <c r="K39" s="34"/>
      <c r="L39" s="34"/>
      <c r="M39" s="34"/>
      <c r="N39" s="34"/>
      <c r="O39" s="34"/>
      <c r="P39" s="34"/>
      <c r="Q39" s="34"/>
      <c r="R39" s="34"/>
      <c r="S39" s="34"/>
      <c r="T39" s="34"/>
      <c r="U39" s="35">
        <f t="shared" si="0"/>
        <v>0</v>
      </c>
      <c r="V39" s="36">
        <f t="shared" si="1"/>
        <v>0</v>
      </c>
      <c r="W39" s="37" t="e">
        <f t="shared" si="2"/>
        <v>#DIV/0!</v>
      </c>
    </row>
    <row r="40" spans="1:23" ht="29.25" customHeight="1">
      <c r="A40" s="134"/>
      <c r="B40" s="156"/>
      <c r="C40" s="11">
        <f t="shared" si="7"/>
        <v>30</v>
      </c>
      <c r="D40" s="66" t="s">
        <v>236</v>
      </c>
      <c r="E40" s="34"/>
      <c r="F40" s="34"/>
      <c r="G40" s="34"/>
      <c r="H40" s="34"/>
      <c r="I40" s="34"/>
      <c r="J40" s="34"/>
      <c r="K40" s="34"/>
      <c r="L40" s="34"/>
      <c r="M40" s="34"/>
      <c r="N40" s="34"/>
      <c r="O40" s="34"/>
      <c r="P40" s="34"/>
      <c r="Q40" s="34"/>
      <c r="R40" s="34"/>
      <c r="S40" s="34"/>
      <c r="T40" s="34"/>
      <c r="U40" s="35">
        <f t="shared" si="0"/>
        <v>0</v>
      </c>
      <c r="V40" s="36">
        <f t="shared" si="1"/>
        <v>0</v>
      </c>
      <c r="W40" s="37" t="e">
        <f t="shared" si="2"/>
        <v>#DIV/0!</v>
      </c>
    </row>
    <row r="41" spans="1:23" ht="29.25" customHeight="1">
      <c r="A41" s="134"/>
      <c r="B41" s="156"/>
      <c r="C41" s="11">
        <f t="shared" si="7"/>
        <v>31</v>
      </c>
      <c r="D41" s="66" t="s">
        <v>237</v>
      </c>
      <c r="E41" s="34"/>
      <c r="F41" s="34"/>
      <c r="G41" s="34"/>
      <c r="H41" s="34"/>
      <c r="I41" s="34"/>
      <c r="J41" s="34"/>
      <c r="K41" s="34"/>
      <c r="L41" s="34"/>
      <c r="M41" s="34"/>
      <c r="N41" s="34"/>
      <c r="O41" s="34"/>
      <c r="P41" s="34"/>
      <c r="Q41" s="34"/>
      <c r="R41" s="34"/>
      <c r="S41" s="34"/>
      <c r="T41" s="34"/>
      <c r="U41" s="35">
        <f t="shared" si="0"/>
        <v>0</v>
      </c>
      <c r="V41" s="36">
        <f t="shared" si="1"/>
        <v>0</v>
      </c>
      <c r="W41" s="37" t="e">
        <f t="shared" si="2"/>
        <v>#DIV/0!</v>
      </c>
    </row>
    <row r="42" spans="1:23" ht="29.25" customHeight="1">
      <c r="A42" s="134"/>
      <c r="B42" s="156"/>
      <c r="C42" s="11">
        <f t="shared" si="7"/>
        <v>32</v>
      </c>
      <c r="D42" s="66" t="s">
        <v>238</v>
      </c>
      <c r="E42" s="34"/>
      <c r="F42" s="34"/>
      <c r="G42" s="34"/>
      <c r="H42" s="34"/>
      <c r="I42" s="34"/>
      <c r="J42" s="34"/>
      <c r="K42" s="34"/>
      <c r="L42" s="34"/>
      <c r="M42" s="34"/>
      <c r="N42" s="34"/>
      <c r="O42" s="34"/>
      <c r="P42" s="34"/>
      <c r="Q42" s="34"/>
      <c r="R42" s="34"/>
      <c r="S42" s="34"/>
      <c r="T42" s="34"/>
      <c r="U42" s="35">
        <f t="shared" si="0"/>
        <v>0</v>
      </c>
      <c r="V42" s="36">
        <f t="shared" si="1"/>
        <v>0</v>
      </c>
      <c r="W42" s="37" t="e">
        <f t="shared" si="2"/>
        <v>#DIV/0!</v>
      </c>
    </row>
    <row r="43" spans="1:23" ht="29.25" customHeight="1">
      <c r="A43" s="134"/>
      <c r="B43" s="156"/>
      <c r="C43" s="11">
        <f t="shared" si="7"/>
        <v>33</v>
      </c>
      <c r="D43" s="66" t="s">
        <v>239</v>
      </c>
      <c r="E43" s="34"/>
      <c r="F43" s="34"/>
      <c r="G43" s="34"/>
      <c r="H43" s="34"/>
      <c r="I43" s="34"/>
      <c r="J43" s="34"/>
      <c r="K43" s="34"/>
      <c r="L43" s="34"/>
      <c r="M43" s="34"/>
      <c r="N43" s="34"/>
      <c r="O43" s="34"/>
      <c r="P43" s="34"/>
      <c r="Q43" s="34"/>
      <c r="R43" s="34"/>
      <c r="S43" s="34"/>
      <c r="T43" s="34"/>
      <c r="U43" s="35">
        <f t="shared" si="0"/>
        <v>0</v>
      </c>
      <c r="V43" s="36">
        <f t="shared" si="1"/>
        <v>0</v>
      </c>
      <c r="W43" s="37" t="e">
        <f t="shared" si="2"/>
        <v>#DIV/0!</v>
      </c>
    </row>
    <row r="44" spans="1:23" ht="29.25" customHeight="1">
      <c r="A44" s="134"/>
      <c r="B44" s="157"/>
      <c r="C44" s="11">
        <f t="shared" si="7"/>
        <v>34</v>
      </c>
      <c r="D44" s="66" t="s">
        <v>240</v>
      </c>
      <c r="E44" s="34"/>
      <c r="F44" s="34"/>
      <c r="G44" s="34"/>
      <c r="H44" s="34"/>
      <c r="I44" s="34"/>
      <c r="J44" s="34"/>
      <c r="K44" s="34"/>
      <c r="L44" s="34"/>
      <c r="M44" s="34"/>
      <c r="N44" s="34"/>
      <c r="O44" s="34"/>
      <c r="P44" s="34"/>
      <c r="Q44" s="34"/>
      <c r="R44" s="34"/>
      <c r="S44" s="34"/>
      <c r="T44" s="34"/>
      <c r="U44" s="35">
        <f t="shared" si="0"/>
        <v>0</v>
      </c>
      <c r="V44" s="36">
        <f t="shared" si="1"/>
        <v>0</v>
      </c>
      <c r="W44" s="37" t="e">
        <f t="shared" si="2"/>
        <v>#DIV/0!</v>
      </c>
    </row>
    <row r="45" spans="1:23" ht="29.25" customHeight="1">
      <c r="A45" s="134"/>
      <c r="B45" s="14" t="e">
        <f>B34/B39</f>
        <v>#DIV/0!</v>
      </c>
      <c r="C45" s="11">
        <f t="shared" si="7"/>
        <v>35</v>
      </c>
      <c r="D45" s="66" t="s">
        <v>241</v>
      </c>
      <c r="E45" s="34"/>
      <c r="F45" s="34"/>
      <c r="G45" s="34"/>
      <c r="H45" s="34"/>
      <c r="I45" s="34"/>
      <c r="J45" s="34"/>
      <c r="K45" s="34"/>
      <c r="L45" s="34"/>
      <c r="M45" s="34"/>
      <c r="N45" s="34"/>
      <c r="O45" s="34"/>
      <c r="P45" s="34"/>
      <c r="Q45" s="34"/>
      <c r="R45" s="34"/>
      <c r="S45" s="34"/>
      <c r="T45" s="34"/>
      <c r="U45" s="35">
        <f t="shared" si="0"/>
        <v>0</v>
      </c>
      <c r="V45" s="36">
        <f t="shared" si="1"/>
        <v>0</v>
      </c>
      <c r="W45" s="37" t="e">
        <f t="shared" si="2"/>
        <v>#DIV/0!</v>
      </c>
    </row>
    <row r="46" spans="1:23">
      <c r="D46" s="42" t="s">
        <v>2</v>
      </c>
      <c r="E46" s="52">
        <f t="shared" ref="E46:T46" si="8">COUNTIF(E11:E45,"cumple")</f>
        <v>0</v>
      </c>
      <c r="F46" s="52">
        <f t="shared" si="8"/>
        <v>0</v>
      </c>
      <c r="G46" s="52">
        <f t="shared" si="8"/>
        <v>0</v>
      </c>
      <c r="H46" s="52">
        <f t="shared" si="8"/>
        <v>0</v>
      </c>
      <c r="I46" s="52">
        <f t="shared" si="8"/>
        <v>0</v>
      </c>
      <c r="J46" s="52">
        <f t="shared" si="8"/>
        <v>0</v>
      </c>
      <c r="K46" s="52">
        <f t="shared" si="8"/>
        <v>0</v>
      </c>
      <c r="L46" s="52">
        <f t="shared" si="8"/>
        <v>0</v>
      </c>
      <c r="M46" s="52">
        <f t="shared" si="8"/>
        <v>0</v>
      </c>
      <c r="N46" s="52">
        <f t="shared" si="8"/>
        <v>0</v>
      </c>
      <c r="O46" s="52">
        <f t="shared" si="8"/>
        <v>0</v>
      </c>
      <c r="P46" s="52">
        <f t="shared" si="8"/>
        <v>0</v>
      </c>
      <c r="Q46" s="52">
        <f t="shared" si="8"/>
        <v>0</v>
      </c>
      <c r="R46" s="52">
        <f t="shared" si="8"/>
        <v>0</v>
      </c>
      <c r="S46" s="52">
        <f t="shared" si="8"/>
        <v>0</v>
      </c>
      <c r="T46" s="52">
        <f t="shared" si="8"/>
        <v>0</v>
      </c>
      <c r="U46" s="18">
        <f>SUM(E46:T46)</f>
        <v>0</v>
      </c>
      <c r="V46" s="146"/>
      <c r="W46" s="146"/>
    </row>
    <row r="47" spans="1:23">
      <c r="D47" s="42" t="s">
        <v>14</v>
      </c>
      <c r="E47" s="53">
        <f t="shared" ref="E47:T47" si="9">COUNTIF(E11:E45,"cumple")+COUNTIF(E11:E45,"no cumple")</f>
        <v>0</v>
      </c>
      <c r="F47" s="53">
        <f t="shared" si="9"/>
        <v>0</v>
      </c>
      <c r="G47" s="53">
        <f t="shared" si="9"/>
        <v>0</v>
      </c>
      <c r="H47" s="53">
        <f t="shared" si="9"/>
        <v>0</v>
      </c>
      <c r="I47" s="53">
        <f t="shared" si="9"/>
        <v>0</v>
      </c>
      <c r="J47" s="53">
        <f t="shared" si="9"/>
        <v>0</v>
      </c>
      <c r="K47" s="53">
        <f t="shared" si="9"/>
        <v>0</v>
      </c>
      <c r="L47" s="53">
        <f t="shared" si="9"/>
        <v>0</v>
      </c>
      <c r="M47" s="53">
        <f t="shared" si="9"/>
        <v>0</v>
      </c>
      <c r="N47" s="53">
        <f t="shared" si="9"/>
        <v>0</v>
      </c>
      <c r="O47" s="53">
        <f t="shared" si="9"/>
        <v>0</v>
      </c>
      <c r="P47" s="53">
        <f t="shared" si="9"/>
        <v>0</v>
      </c>
      <c r="Q47" s="53">
        <f t="shared" si="9"/>
        <v>0</v>
      </c>
      <c r="R47" s="53">
        <f t="shared" si="9"/>
        <v>0</v>
      </c>
      <c r="S47" s="53">
        <f t="shared" si="9"/>
        <v>0</v>
      </c>
      <c r="T47" s="53">
        <f t="shared" si="9"/>
        <v>0</v>
      </c>
      <c r="U47" s="19">
        <f>SUM(E47:T47)</f>
        <v>0</v>
      </c>
      <c r="V47" s="144"/>
      <c r="W47" s="144"/>
    </row>
    <row r="48" spans="1:23">
      <c r="D48" s="43" t="s">
        <v>15</v>
      </c>
      <c r="E48" s="54" t="e">
        <f>E46/E47</f>
        <v>#DIV/0!</v>
      </c>
      <c r="F48" s="54" t="e">
        <f t="shared" ref="F48:T48" si="10">F46/F47</f>
        <v>#DIV/0!</v>
      </c>
      <c r="G48" s="54" t="e">
        <f t="shared" si="10"/>
        <v>#DIV/0!</v>
      </c>
      <c r="H48" s="54" t="e">
        <f t="shared" si="10"/>
        <v>#DIV/0!</v>
      </c>
      <c r="I48" s="54" t="e">
        <f t="shared" si="10"/>
        <v>#DIV/0!</v>
      </c>
      <c r="J48" s="54" t="e">
        <f t="shared" si="10"/>
        <v>#DIV/0!</v>
      </c>
      <c r="K48" s="54" t="e">
        <f t="shared" si="10"/>
        <v>#DIV/0!</v>
      </c>
      <c r="L48" s="54" t="e">
        <f t="shared" si="10"/>
        <v>#DIV/0!</v>
      </c>
      <c r="M48" s="54" t="e">
        <f t="shared" si="10"/>
        <v>#DIV/0!</v>
      </c>
      <c r="N48" s="54" t="e">
        <f t="shared" si="10"/>
        <v>#DIV/0!</v>
      </c>
      <c r="O48" s="54" t="e">
        <f t="shared" si="10"/>
        <v>#DIV/0!</v>
      </c>
      <c r="P48" s="54" t="e">
        <f t="shared" si="10"/>
        <v>#DIV/0!</v>
      </c>
      <c r="Q48" s="54" t="e">
        <f t="shared" si="10"/>
        <v>#DIV/0!</v>
      </c>
      <c r="R48" s="54" t="e">
        <f t="shared" si="10"/>
        <v>#DIV/0!</v>
      </c>
      <c r="S48" s="54" t="e">
        <f t="shared" si="10"/>
        <v>#DIV/0!</v>
      </c>
      <c r="T48" s="54" t="e">
        <f t="shared" si="10"/>
        <v>#DIV/0!</v>
      </c>
      <c r="U48" s="20" t="e">
        <f>U46/U47</f>
        <v>#DIV/0!</v>
      </c>
      <c r="V48" s="144"/>
      <c r="W48" s="144"/>
    </row>
    <row r="49" spans="1:24">
      <c r="V49" s="144"/>
      <c r="W49" s="144"/>
    </row>
    <row r="50" spans="1:24">
      <c r="I50" s="23"/>
      <c r="J50" s="23"/>
      <c r="K50" s="23"/>
      <c r="L50" s="23"/>
      <c r="M50" s="23"/>
      <c r="N50" s="23"/>
      <c r="O50" s="23"/>
      <c r="P50" s="23"/>
      <c r="Q50" s="23"/>
      <c r="R50" s="23"/>
      <c r="S50" s="23"/>
      <c r="T50" s="23"/>
      <c r="U50" s="144"/>
      <c r="V50" s="144"/>
      <c r="W50" s="144"/>
    </row>
    <row r="51" spans="1:24">
      <c r="D51" s="40" t="s">
        <v>20</v>
      </c>
      <c r="E51" s="55"/>
      <c r="F51" s="55"/>
      <c r="G51" s="55"/>
      <c r="H51" s="55"/>
      <c r="I51" s="55"/>
      <c r="J51" s="56"/>
      <c r="K51" s="57"/>
      <c r="L51" s="55"/>
      <c r="M51" s="57"/>
      <c r="N51" s="57"/>
      <c r="O51" s="57"/>
      <c r="P51" s="57"/>
      <c r="Q51" s="57"/>
      <c r="R51" s="57"/>
      <c r="S51" s="57"/>
      <c r="T51" s="57"/>
      <c r="U51" s="144"/>
      <c r="V51" s="144"/>
      <c r="W51" s="144"/>
    </row>
    <row r="52" spans="1:24">
      <c r="D52" s="41" t="s">
        <v>21</v>
      </c>
      <c r="E52" s="58">
        <f t="shared" ref="E52:T52" si="11">E9</f>
        <v>0</v>
      </c>
      <c r="F52" s="58">
        <f t="shared" si="11"/>
        <v>0</v>
      </c>
      <c r="G52" s="58">
        <f t="shared" si="11"/>
        <v>0</v>
      </c>
      <c r="H52" s="58">
        <f t="shared" si="11"/>
        <v>0</v>
      </c>
      <c r="I52" s="58">
        <f t="shared" si="11"/>
        <v>0</v>
      </c>
      <c r="J52" s="58">
        <f t="shared" si="11"/>
        <v>0</v>
      </c>
      <c r="K52" s="58">
        <f t="shared" si="11"/>
        <v>0</v>
      </c>
      <c r="L52" s="58">
        <f t="shared" si="11"/>
        <v>0</v>
      </c>
      <c r="M52" s="58">
        <f t="shared" si="11"/>
        <v>0</v>
      </c>
      <c r="N52" s="58">
        <f t="shared" si="11"/>
        <v>0</v>
      </c>
      <c r="O52" s="58">
        <f t="shared" si="11"/>
        <v>0</v>
      </c>
      <c r="P52" s="58">
        <f t="shared" si="11"/>
        <v>0</v>
      </c>
      <c r="Q52" s="58">
        <f t="shared" si="11"/>
        <v>0</v>
      </c>
      <c r="R52" s="58">
        <f t="shared" si="11"/>
        <v>0</v>
      </c>
      <c r="S52" s="58">
        <f t="shared" si="11"/>
        <v>0</v>
      </c>
      <c r="T52" s="58">
        <f t="shared" si="11"/>
        <v>0</v>
      </c>
      <c r="U52" s="144"/>
      <c r="V52" s="144"/>
      <c r="W52" s="144"/>
    </row>
    <row r="53" spans="1:24">
      <c r="D53" s="41" t="s">
        <v>22</v>
      </c>
      <c r="E53" s="59" t="e">
        <f t="shared" ref="E53:S53" si="12">E48</f>
        <v>#DIV/0!</v>
      </c>
      <c r="F53" s="59" t="e">
        <f t="shared" si="12"/>
        <v>#DIV/0!</v>
      </c>
      <c r="G53" s="59" t="e">
        <f t="shared" si="12"/>
        <v>#DIV/0!</v>
      </c>
      <c r="H53" s="59" t="e">
        <f t="shared" si="12"/>
        <v>#DIV/0!</v>
      </c>
      <c r="I53" s="59" t="e">
        <f t="shared" si="12"/>
        <v>#DIV/0!</v>
      </c>
      <c r="J53" s="59" t="e">
        <f t="shared" si="12"/>
        <v>#DIV/0!</v>
      </c>
      <c r="K53" s="59" t="e">
        <f t="shared" si="12"/>
        <v>#DIV/0!</v>
      </c>
      <c r="L53" s="59" t="e">
        <f t="shared" si="12"/>
        <v>#DIV/0!</v>
      </c>
      <c r="M53" s="59" t="e">
        <f t="shared" si="12"/>
        <v>#DIV/0!</v>
      </c>
      <c r="N53" s="59" t="e">
        <f t="shared" si="12"/>
        <v>#DIV/0!</v>
      </c>
      <c r="O53" s="59" t="e">
        <f t="shared" si="12"/>
        <v>#DIV/0!</v>
      </c>
      <c r="P53" s="59" t="e">
        <f t="shared" si="12"/>
        <v>#DIV/0!</v>
      </c>
      <c r="Q53" s="59" t="e">
        <f t="shared" si="12"/>
        <v>#DIV/0!</v>
      </c>
      <c r="R53" s="59" t="e">
        <f t="shared" si="12"/>
        <v>#DIV/0!</v>
      </c>
      <c r="S53" s="59" t="e">
        <f t="shared" si="12"/>
        <v>#DIV/0!</v>
      </c>
      <c r="T53" s="59" t="e">
        <f>T48</f>
        <v>#DIV/0!</v>
      </c>
      <c r="U53" s="144"/>
      <c r="V53" s="144"/>
      <c r="W53" s="144"/>
    </row>
    <row r="54" spans="1:24">
      <c r="U54" s="144"/>
      <c r="V54" s="144"/>
      <c r="W54" s="144"/>
    </row>
    <row r="55" spans="1:24">
      <c r="U55" s="144"/>
      <c r="V55" s="144"/>
      <c r="W55" s="144"/>
    </row>
    <row r="56" spans="1:24" ht="13.5" thickBot="1">
      <c r="A56" s="24"/>
      <c r="B56" s="24"/>
      <c r="C56" s="24"/>
      <c r="D56" s="25"/>
      <c r="E56" s="26"/>
      <c r="F56" s="26"/>
      <c r="G56" s="26"/>
      <c r="H56" s="26"/>
      <c r="I56" s="26"/>
      <c r="J56" s="26"/>
      <c r="K56" s="26"/>
      <c r="L56" s="26"/>
      <c r="M56" s="26"/>
      <c r="N56" s="26"/>
      <c r="O56" s="26"/>
      <c r="P56" s="26"/>
      <c r="Q56" s="26"/>
      <c r="R56" s="26"/>
      <c r="S56" s="26"/>
      <c r="T56" s="26"/>
      <c r="U56" s="144"/>
      <c r="V56" s="144"/>
      <c r="W56" s="144"/>
    </row>
    <row r="57" spans="1:24" ht="36.75" thickBot="1">
      <c r="D57" s="27" t="str">
        <f>A11</f>
        <v xml:space="preserve">Anamnesis </v>
      </c>
      <c r="E57" s="44" t="e">
        <f>B16</f>
        <v>#DIV/0!</v>
      </c>
      <c r="F57" s="28"/>
      <c r="U57" s="144"/>
      <c r="V57" s="144"/>
      <c r="W57" s="144"/>
    </row>
    <row r="58" spans="1:24" ht="36.75" thickBot="1">
      <c r="D58" s="29" t="str">
        <f>A17</f>
        <v xml:space="preserve">Examen físico </v>
      </c>
      <c r="E58" s="45" t="e">
        <f>B24</f>
        <v>#DIV/0!</v>
      </c>
      <c r="F58" s="28"/>
      <c r="U58" s="144"/>
      <c r="V58" s="144"/>
      <c r="W58" s="144"/>
    </row>
    <row r="59" spans="1:24" ht="36.75" thickBot="1">
      <c r="D59" s="29" t="str">
        <f>A25</f>
        <v xml:space="preserve">Diagnostico </v>
      </c>
      <c r="E59" s="46" t="e">
        <f>B25</f>
        <v>#DIV/0!</v>
      </c>
      <c r="F59" s="28"/>
      <c r="U59" s="144"/>
      <c r="V59" s="144"/>
      <c r="W59" s="144"/>
    </row>
    <row r="60" spans="1:24" s="22" customFormat="1" ht="36.75" thickBot="1">
      <c r="A60" s="17"/>
      <c r="B60" s="17"/>
      <c r="C60" s="17"/>
      <c r="D60" s="29" t="str">
        <f>A26</f>
        <v xml:space="preserve">Plan Terapéutico </v>
      </c>
      <c r="E60" s="45" t="e">
        <f>B30</f>
        <v>#DIV/0!</v>
      </c>
      <c r="F60" s="28"/>
      <c r="U60" s="144"/>
      <c r="V60" s="144"/>
      <c r="W60" s="144"/>
      <c r="X60" s="1"/>
    </row>
    <row r="61" spans="1:24" s="22" customFormat="1" ht="36.75" thickBot="1">
      <c r="A61" s="17"/>
      <c r="B61" s="17"/>
      <c r="C61" s="17"/>
      <c r="D61" s="29" t="str">
        <f>A31</f>
        <v xml:space="preserve">Integralidad y secuencia </v>
      </c>
      <c r="E61" s="45" t="e">
        <f>B33</f>
        <v>#DIV/0!</v>
      </c>
      <c r="F61" s="28"/>
      <c r="U61" s="144"/>
      <c r="V61" s="144"/>
      <c r="W61" s="144"/>
      <c r="X61" s="1"/>
    </row>
    <row r="62" spans="1:24" s="22" customFormat="1" ht="36.75" thickBot="1">
      <c r="A62" s="17"/>
      <c r="B62" s="17"/>
      <c r="C62" s="17"/>
      <c r="D62" s="30" t="str">
        <f>A34</f>
        <v xml:space="preserve">Adherencia a la GPC (Guías de prácticas clínicas), protocolos o procedimientos </v>
      </c>
      <c r="E62" s="47" t="e">
        <f>B45</f>
        <v>#DIV/0!</v>
      </c>
      <c r="F62" s="28"/>
      <c r="U62" s="144"/>
      <c r="V62" s="144"/>
      <c r="W62" s="144"/>
      <c r="X62" s="1"/>
    </row>
    <row r="63" spans="1:24" s="22" customFormat="1" ht="36.75" thickBot="1">
      <c r="A63" s="17"/>
      <c r="B63" s="17"/>
      <c r="C63" s="17"/>
      <c r="D63" s="21"/>
      <c r="F63" s="31"/>
      <c r="U63" s="144"/>
      <c r="V63" s="144"/>
      <c r="W63" s="144"/>
      <c r="X63" s="1"/>
    </row>
    <row r="64" spans="1:24">
      <c r="U64" s="144"/>
      <c r="V64" s="144"/>
      <c r="W64" s="144"/>
    </row>
    <row r="65" spans="1:24" s="22" customFormat="1">
      <c r="A65" s="17"/>
      <c r="B65" s="17"/>
      <c r="C65" s="17"/>
      <c r="D65" s="21"/>
      <c r="U65" s="144"/>
      <c r="V65" s="144"/>
      <c r="W65" s="144"/>
      <c r="X65" s="1"/>
    </row>
    <row r="66" spans="1:24" s="22" customFormat="1">
      <c r="A66" s="17"/>
      <c r="B66" s="176" t="str">
        <f>A11</f>
        <v xml:space="preserve">Anamnesis </v>
      </c>
      <c r="C66" s="70">
        <v>1</v>
      </c>
      <c r="D66" s="71" t="str">
        <f>D11</f>
        <v>Describe claramente el motivo de consulta</v>
      </c>
      <c r="E66" s="54" t="e">
        <f>W11</f>
        <v>#DIV/0!</v>
      </c>
      <c r="U66" s="144"/>
      <c r="V66" s="144"/>
      <c r="W66" s="144"/>
      <c r="X66" s="1"/>
    </row>
    <row r="67" spans="1:24" s="22" customFormat="1" ht="25.5" customHeight="1">
      <c r="A67" s="17"/>
      <c r="B67" s="177"/>
      <c r="C67" s="70">
        <v>2</v>
      </c>
      <c r="D67" s="71" t="str">
        <f t="shared" ref="D67:D100" si="13">D12</f>
        <v>Describe claramente la enfermedad actual: Incluir presencia de síntomas como cefalea, alteraciones visuales, palpitaciones, dolor toracico; con tiempo de evolución
y tratamientos recibidos</v>
      </c>
      <c r="E67" s="54" t="e">
        <f>W12</f>
        <v>#DIV/0!</v>
      </c>
      <c r="U67" s="144"/>
      <c r="V67" s="144"/>
      <c r="W67" s="144"/>
      <c r="X67" s="1"/>
    </row>
    <row r="68" spans="1:24" s="22" customFormat="1" ht="25.5">
      <c r="A68" s="17"/>
      <c r="B68" s="177"/>
      <c r="C68" s="70">
        <v>3</v>
      </c>
      <c r="D68" s="71" t="str">
        <f t="shared" si="13"/>
        <v>Registro de antecedentes personales: Incluir historia personal de hipertensión arterial y fecha de diagnóstico.</v>
      </c>
      <c r="E68" s="54" t="e">
        <f>#REF!</f>
        <v>#REF!</v>
      </c>
      <c r="U68" s="144"/>
      <c r="V68" s="144"/>
      <c r="W68" s="144"/>
      <c r="X68" s="1"/>
    </row>
    <row r="69" spans="1:24" s="22" customFormat="1">
      <c r="A69" s="17"/>
      <c r="B69" s="177"/>
      <c r="C69" s="70">
        <v>4</v>
      </c>
      <c r="D69" s="71" t="str">
        <f t="shared" si="13"/>
        <v>Registro de antecedentes familiares</v>
      </c>
      <c r="E69" s="54" t="e">
        <f>#REF!</f>
        <v>#REF!</v>
      </c>
      <c r="U69" s="144"/>
      <c r="V69" s="144"/>
      <c r="W69" s="144"/>
      <c r="X69" s="1"/>
    </row>
    <row r="70" spans="1:24" s="22" customFormat="1">
      <c r="A70" s="17"/>
      <c r="B70" s="177"/>
      <c r="C70" s="70">
        <v>5</v>
      </c>
      <c r="D70" s="71" t="str">
        <f t="shared" si="13"/>
        <v>Registro de Revisión por sistemas: Incluir factores estresantes, estado de ánimo</v>
      </c>
      <c r="E70" s="54" t="e">
        <f>W13</f>
        <v>#DIV/0!</v>
      </c>
      <c r="U70" s="144"/>
      <c r="V70" s="144"/>
      <c r="W70" s="144"/>
      <c r="X70" s="1"/>
    </row>
    <row r="71" spans="1:24" s="22" customFormat="1" ht="13.5" customHeight="1">
      <c r="A71" s="17"/>
      <c r="B71" s="178"/>
      <c r="C71" s="70">
        <v>6</v>
      </c>
      <c r="D71" s="71" t="str">
        <f t="shared" si="13"/>
        <v xml:space="preserve">Factores de riesgo modificables y no modificables </v>
      </c>
      <c r="E71" s="54" t="e">
        <f>W14</f>
        <v>#DIV/0!</v>
      </c>
      <c r="U71" s="144"/>
      <c r="V71" s="144"/>
      <c r="W71" s="144"/>
      <c r="X71" s="1"/>
    </row>
    <row r="72" spans="1:24" s="22" customFormat="1" ht="25.5">
      <c r="A72" s="17"/>
      <c r="B72" s="173" t="str">
        <f>A17</f>
        <v xml:space="preserve">Examen físico </v>
      </c>
      <c r="C72" s="70">
        <v>7</v>
      </c>
      <c r="D72" s="71" t="str">
        <f t="shared" si="13"/>
        <v>Registro completo de los signos vitales incluye: frecuencia cardiaca, frecuencia respiratoria, tensión arterial, temperatura, en los casos que lo ameriten SO2 y otros de importancia</v>
      </c>
      <c r="E72" s="54" t="e">
        <f>W17</f>
        <v>#DIV/0!</v>
      </c>
      <c r="U72" s="144"/>
      <c r="V72" s="144"/>
      <c r="W72" s="144"/>
      <c r="X72" s="1"/>
    </row>
    <row r="73" spans="1:24" s="22" customFormat="1">
      <c r="A73" s="17"/>
      <c r="B73" s="173"/>
      <c r="C73" s="70">
        <v>8</v>
      </c>
      <c r="D73" s="71" t="str">
        <f t="shared" si="13"/>
        <v>Registro de Peso, talla,  IMC (índice de masa corporal) y  Perímetro abdominal</v>
      </c>
      <c r="E73" s="54" t="e">
        <f>W18</f>
        <v>#DIV/0!</v>
      </c>
      <c r="U73" s="144"/>
      <c r="V73" s="144"/>
      <c r="W73" s="144"/>
      <c r="X73" s="1"/>
    </row>
    <row r="74" spans="1:24" s="22" customFormat="1" ht="25.5">
      <c r="A74" s="17"/>
      <c r="B74" s="173"/>
      <c r="C74" s="70">
        <v>9</v>
      </c>
      <c r="D74" s="71" t="str">
        <f t="shared" si="13"/>
        <v>Registra examen de organos de los sentido incluida la agudeza visual y fondo de ojo,  para la identificación de retinopatía hipertensiva según la clasificación de Keith-Wagener.</v>
      </c>
      <c r="E74" s="54" t="e">
        <f>W21</f>
        <v>#DIV/0!</v>
      </c>
      <c r="U74" s="144"/>
      <c r="V74" s="144"/>
      <c r="W74" s="144"/>
      <c r="X74" s="1"/>
    </row>
    <row r="75" spans="1:24" s="22" customFormat="1">
      <c r="A75" s="17"/>
      <c r="B75" s="173"/>
      <c r="C75" s="70">
        <v>10</v>
      </c>
      <c r="D75" s="71" t="str">
        <f t="shared" si="13"/>
        <v>Registra examen del cuello para la identificación de ingurgitación yugular o soplos carotídeos.</v>
      </c>
      <c r="E75" s="54"/>
      <c r="U75" s="144"/>
      <c r="V75" s="144"/>
      <c r="W75" s="144"/>
      <c r="X75" s="1"/>
    </row>
    <row r="76" spans="1:24" s="22" customFormat="1" ht="25.5">
      <c r="A76" s="17"/>
      <c r="B76" s="173"/>
      <c r="C76" s="70">
        <v>11</v>
      </c>
      <c r="D76" s="71" t="str">
        <f t="shared" si="13"/>
        <v xml:space="preserve">Registra examen auscultacion Cardiopulmonar ( centrado a la identificación de arritmias, soplos, galopes o impulso apical.) </v>
      </c>
      <c r="E76" s="54"/>
      <c r="U76" s="144"/>
      <c r="V76" s="144"/>
      <c r="W76" s="144"/>
      <c r="X76" s="1"/>
    </row>
    <row r="77" spans="1:24" s="22" customFormat="1" ht="25.5">
      <c r="A77" s="17"/>
      <c r="B77" s="173"/>
      <c r="C77" s="70">
        <v>12</v>
      </c>
      <c r="D77" s="71" t="str">
        <f t="shared" si="13"/>
        <v xml:space="preserve">Se registra examen abdominal centrado en la identificación de soplos periumbilicales o masas abdominales. </v>
      </c>
      <c r="E77" s="54" t="e">
        <f>W22</f>
        <v>#DIV/0!</v>
      </c>
      <c r="U77" s="144"/>
      <c r="V77" s="144"/>
      <c r="W77" s="144"/>
      <c r="X77" s="1"/>
    </row>
    <row r="78" spans="1:24" s="22" customFormat="1" ht="25.5">
      <c r="A78" s="17"/>
      <c r="B78" s="173"/>
      <c r="C78" s="70">
        <v>13</v>
      </c>
      <c r="D78" s="71" t="str">
        <f t="shared" si="13"/>
        <v>Se registra exploracion de extremidades (Inspección de uñas, espacios interdigitales, callos, deformidades,palpacion, ulceras, pulsos perisféricos, edema)</v>
      </c>
      <c r="E78" s="54" t="e">
        <f>W23</f>
        <v>#DIV/0!</v>
      </c>
      <c r="U78" s="144"/>
      <c r="V78" s="144"/>
      <c r="W78" s="144"/>
      <c r="X78" s="1"/>
    </row>
    <row r="79" spans="1:24" s="22" customFormat="1" ht="25.5">
      <c r="A79" s="17"/>
      <c r="B79" s="173"/>
      <c r="C79" s="70">
        <v>14</v>
      </c>
      <c r="D79" s="71" t="str">
        <f t="shared" si="13"/>
        <v>Se registra examen neurológico completo: exploración de la sensibilidad, tono muscular y reflejos tendinosos.</v>
      </c>
      <c r="E79" s="54" t="e">
        <f>W24</f>
        <v>#DIV/0!</v>
      </c>
      <c r="G79" s="33"/>
      <c r="U79" s="144"/>
      <c r="V79" s="144"/>
      <c r="W79" s="144"/>
      <c r="X79" s="1"/>
    </row>
    <row r="80" spans="1:24" s="22" customFormat="1">
      <c r="A80" s="17"/>
      <c r="B80" s="99" t="str">
        <f>A25</f>
        <v xml:space="preserve">Diagnostico </v>
      </c>
      <c r="C80" s="70">
        <v>15</v>
      </c>
      <c r="D80" s="71" t="str">
        <f t="shared" si="13"/>
        <v>Codificación adecuada de los diagnósticos confirmados y presuntivos</v>
      </c>
      <c r="E80" s="54" t="e">
        <f>#REF!</f>
        <v>#REF!</v>
      </c>
      <c r="G80" s="33"/>
      <c r="U80" s="144"/>
      <c r="V80" s="144"/>
      <c r="W80" s="144"/>
      <c r="X80" s="1"/>
    </row>
    <row r="81" spans="1:24" s="22" customFormat="1" ht="38.25">
      <c r="A81" s="17"/>
      <c r="B81" s="179" t="str">
        <f>A26</f>
        <v xml:space="preserve">Plan Terapéutico </v>
      </c>
      <c r="C81" s="70">
        <v>16</v>
      </c>
      <c r="D81" s="71" t="str">
        <f t="shared" si="13"/>
        <v>Registro de la prescripción de  los medicamentos, incluye: Nombre del medicamento expresado en la denominación común internacional, concentración y forma farmacéutica, vía de administración, dosis y frecuencia de administración, duración del tratamiento)</v>
      </c>
      <c r="E81" s="54" t="e">
        <f>W26</f>
        <v>#DIV/0!</v>
      </c>
      <c r="G81" s="150"/>
      <c r="U81" s="144"/>
      <c r="V81" s="144"/>
      <c r="W81" s="144"/>
      <c r="X81" s="1"/>
    </row>
    <row r="82" spans="1:24" s="22" customFormat="1" ht="38.25">
      <c r="A82" s="17"/>
      <c r="B82" s="180"/>
      <c r="C82" s="70">
        <v>17</v>
      </c>
      <c r="D82" s="71" t="str">
        <f t="shared" si="13"/>
        <v>Registro de ayudas diagnosticas hemograma (inicial y bianual) ,glicemia basal( inicial y trimestral en DM),  , hemoglobina glicosilada ( inicial y trimestral en DM), perfil lipidico, parcial de orina completo, creatinina serica, microalbuminuria (inicial y anual) y EKG ( inicial y anual)</v>
      </c>
      <c r="E82" s="54" t="e">
        <f>W27</f>
        <v>#DIV/0!</v>
      </c>
      <c r="G82" s="150"/>
      <c r="U82" s="144"/>
      <c r="V82" s="144"/>
      <c r="W82" s="144"/>
      <c r="X82" s="1"/>
    </row>
    <row r="83" spans="1:24" s="22" customFormat="1">
      <c r="A83" s="17"/>
      <c r="B83" s="180"/>
      <c r="C83" s="70">
        <v>18</v>
      </c>
      <c r="D83" s="71" t="str">
        <f t="shared" si="13"/>
        <v>Registro de otros planes terapéuticos (No farmacológico)</v>
      </c>
      <c r="E83" s="54" t="e">
        <f>#REF!</f>
        <v>#REF!</v>
      </c>
      <c r="G83" s="150"/>
      <c r="U83" s="144"/>
      <c r="V83" s="144"/>
      <c r="W83" s="144"/>
      <c r="X83" s="1"/>
    </row>
    <row r="84" spans="1:24" s="22" customFormat="1" ht="51">
      <c r="A84" s="17"/>
      <c r="B84" s="180"/>
      <c r="C84" s="70">
        <v>19</v>
      </c>
      <c r="D84" s="71" t="str">
        <f t="shared" si="13"/>
        <v>Registro de recomendaciones, signos y síntomas de alarma, factores de Riesgo, posibles efectos secundarios de los medicamentos, posibles Complicaciones, importancia de los controles y su frecuencia, enseñanza de autocuidado: Manejo nutricional, control del peso y la actividad física, higiene dental, de la piel y de los pies.</v>
      </c>
      <c r="E84" s="54" t="e">
        <f>W28</f>
        <v>#DIV/0!</v>
      </c>
      <c r="G84" s="150"/>
      <c r="U84" s="144"/>
      <c r="V84" s="144"/>
      <c r="W84" s="144"/>
      <c r="X84" s="1"/>
    </row>
    <row r="85" spans="1:24" s="22" customFormat="1" ht="26.25" customHeight="1">
      <c r="A85" s="17"/>
      <c r="B85" s="181"/>
      <c r="C85" s="70">
        <v>20</v>
      </c>
      <c r="D85" s="71" t="str">
        <f t="shared" si="13"/>
        <v>REMISION A ESPECIALISTA: Internista, endocrinólogo, oftalmologo,odontologo, nutricionista, psicología.</v>
      </c>
      <c r="E85" s="54" t="e">
        <f>W30</f>
        <v>#DIV/0!</v>
      </c>
      <c r="G85" s="151"/>
      <c r="U85" s="144"/>
      <c r="V85" s="144"/>
      <c r="W85" s="144"/>
      <c r="X85" s="1"/>
    </row>
    <row r="86" spans="1:24" s="22" customFormat="1" ht="36.75" customHeight="1">
      <c r="A86" s="17"/>
      <c r="B86" s="174" t="str">
        <f>A31</f>
        <v xml:space="preserve">Integralidad y secuencia </v>
      </c>
      <c r="C86" s="70">
        <v>21</v>
      </c>
      <c r="D86" s="71" t="str">
        <f t="shared" si="13"/>
        <v>Se evidencia una correlación entre la anamnesis (motivo de consulta, enfermedad actual, antecedentes y revisión por sistemas) y el examen físico</v>
      </c>
      <c r="E86" s="54" t="e">
        <f>W31</f>
        <v>#DIV/0!</v>
      </c>
      <c r="G86" s="151"/>
      <c r="U86" s="144"/>
      <c r="V86" s="144"/>
      <c r="W86" s="144"/>
      <c r="X86" s="1"/>
    </row>
    <row r="87" spans="1:24" s="22" customFormat="1" ht="25.5">
      <c r="A87" s="17"/>
      <c r="B87" s="174"/>
      <c r="C87" s="70">
        <v>22</v>
      </c>
      <c r="D87" s="71" t="str">
        <f t="shared" si="13"/>
        <v>El diagnóstico registrado se relaciona con el motivo de consulta, enfermedad actual y/o hallazgos al examen físico</v>
      </c>
      <c r="E87" s="54" t="e">
        <f>#REF!</f>
        <v>#REF!</v>
      </c>
      <c r="G87" s="151"/>
      <c r="U87" s="144"/>
      <c r="V87" s="144"/>
      <c r="W87" s="144"/>
      <c r="X87" s="1"/>
    </row>
    <row r="88" spans="1:24" s="22" customFormat="1">
      <c r="A88" s="17"/>
      <c r="B88" s="174"/>
      <c r="C88" s="70">
        <v>23</v>
      </c>
      <c r="D88" s="71" t="str">
        <f t="shared" si="13"/>
        <v>El plan terapéutico se correlaciona con los diagnósticos registrados</v>
      </c>
      <c r="E88" s="54" t="e">
        <f>W33</f>
        <v>#DIV/0!</v>
      </c>
      <c r="G88" s="151"/>
      <c r="U88" s="144"/>
      <c r="V88" s="144"/>
      <c r="W88" s="144"/>
      <c r="X88" s="1"/>
    </row>
    <row r="89" spans="1:24" s="22" customFormat="1" ht="29.25" customHeight="1">
      <c r="A89" s="17"/>
      <c r="B89" s="174" t="str">
        <f>A34</f>
        <v xml:space="preserve">Adherencia a la GPC (Guías de prácticas clínicas), protocolos o procedimientos </v>
      </c>
      <c r="C89" s="70">
        <v>24</v>
      </c>
      <c r="D89" s="71" t="str">
        <f t="shared" si="13"/>
        <v>La descripción de la anamnesis y el registro del examen físico son acordes al flujograma de atención</v>
      </c>
      <c r="E89" s="54" t="e">
        <f>W34</f>
        <v>#DIV/0!</v>
      </c>
      <c r="G89" s="151"/>
      <c r="U89" s="144"/>
      <c r="V89" s="144"/>
      <c r="W89" s="144"/>
      <c r="X89" s="1"/>
    </row>
    <row r="90" spans="1:24" s="22" customFormat="1" ht="25.5">
      <c r="A90" s="17"/>
      <c r="B90" s="174"/>
      <c r="C90" s="70">
        <v>25</v>
      </c>
      <c r="D90" s="71" t="str">
        <f t="shared" si="13"/>
        <v>La codificación CIE-10 de los diagnósticos esta conforme con la GPC (guía de practica clínica), protocolo o procedimiento</v>
      </c>
      <c r="E90" s="54" t="e">
        <f>W37</f>
        <v>#DIV/0!</v>
      </c>
      <c r="G90" s="151"/>
      <c r="U90" s="144"/>
      <c r="V90" s="144"/>
      <c r="W90" s="144"/>
      <c r="X90" s="1"/>
    </row>
    <row r="91" spans="1:24" s="22" customFormat="1" ht="25.5">
      <c r="A91" s="17"/>
      <c r="B91" s="174"/>
      <c r="C91" s="70">
        <v>26</v>
      </c>
      <c r="D91" s="71" t="str">
        <f t="shared" si="13"/>
        <v>El manejo farmacológico sigue los lineamientos de la GPC (guía de practica clínica), protocolo o procedimiento</v>
      </c>
      <c r="E91" s="54" t="e">
        <f>W38</f>
        <v>#DIV/0!</v>
      </c>
      <c r="G91" s="151"/>
      <c r="U91" s="144"/>
      <c r="V91" s="144"/>
      <c r="W91" s="144"/>
      <c r="X91" s="1"/>
    </row>
    <row r="92" spans="1:24" s="22" customFormat="1" ht="38.25">
      <c r="A92" s="17"/>
      <c r="B92" s="174"/>
      <c r="C92" s="70">
        <v>27</v>
      </c>
      <c r="D92" s="71" t="str">
        <f t="shared" si="13"/>
        <v xml:space="preserve">El manejo no farmacológico (Nutrición, actividad física, consumo de alcohol, tabaco) sigue los lineamientos de la GPC (guía de practica clínica), protocolo o procedimiento, incluye fecha de próximo control </v>
      </c>
      <c r="E92" s="54" t="e">
        <f>W39</f>
        <v>#DIV/0!</v>
      </c>
      <c r="G92" s="151"/>
      <c r="U92" s="144"/>
      <c r="V92" s="144"/>
      <c r="W92" s="144"/>
      <c r="X92" s="1"/>
    </row>
    <row r="93" spans="1:24" s="22" customFormat="1" ht="25.5">
      <c r="A93" s="17"/>
      <c r="B93" s="174"/>
      <c r="C93" s="70">
        <v>28</v>
      </c>
      <c r="D93" s="71" t="str">
        <f t="shared" si="13"/>
        <v xml:space="preserve">La solicitud de ayudas diagnosticas es racional y congruente. Se solicitan en los intervalos de tiempo destinado para cada uno de los riesgo cardiovascular según los lineamientos de la GPC. </v>
      </c>
      <c r="E93" s="54"/>
      <c r="G93" s="151"/>
      <c r="U93" s="144"/>
      <c r="V93" s="144"/>
      <c r="W93" s="144"/>
      <c r="X93" s="1"/>
    </row>
    <row r="94" spans="1:24" s="22" customFormat="1" ht="25.5">
      <c r="A94" s="17"/>
      <c r="B94" s="174"/>
      <c r="C94" s="70">
        <v>29</v>
      </c>
      <c r="D94" s="71" t="str">
        <f t="shared" si="13"/>
        <v>Las recomendaciones y signos de alarma son acordes a la  GPC (guía de practica clínica), protocolo o procedimiento</v>
      </c>
      <c r="E94" s="54"/>
      <c r="G94" s="151"/>
      <c r="U94" s="144"/>
      <c r="V94" s="144"/>
      <c r="W94" s="144"/>
      <c r="X94" s="1"/>
    </row>
    <row r="95" spans="1:24" s="22" customFormat="1">
      <c r="A95" s="17"/>
      <c r="B95" s="174"/>
      <c r="C95" s="70">
        <v>30</v>
      </c>
      <c r="D95" s="71" t="str">
        <f t="shared" si="13"/>
        <v>Registro de clasificación de Estadios de Presión Arterial</v>
      </c>
      <c r="E95" s="54"/>
      <c r="G95" s="151"/>
      <c r="U95" s="144"/>
      <c r="V95" s="144"/>
      <c r="W95" s="144"/>
      <c r="X95" s="1"/>
    </row>
    <row r="96" spans="1:24" s="22" customFormat="1">
      <c r="A96" s="17"/>
      <c r="B96" s="174"/>
      <c r="C96" s="70">
        <v>31</v>
      </c>
      <c r="D96" s="71" t="str">
        <f t="shared" si="13"/>
        <v>Registro adecuado de clasificación de RCV: Bajo , moderado, alto, muy alto.</v>
      </c>
      <c r="E96" s="54" t="e">
        <f>W41</f>
        <v>#DIV/0!</v>
      </c>
      <c r="G96" s="151"/>
      <c r="U96" s="144"/>
      <c r="V96" s="144"/>
      <c r="W96" s="144"/>
      <c r="X96" s="1"/>
    </row>
    <row r="97" spans="1:24" s="22" customFormat="1">
      <c r="A97" s="17"/>
      <c r="B97" s="174"/>
      <c r="C97" s="70">
        <v>32</v>
      </c>
      <c r="D97" s="71" t="str">
        <f t="shared" si="13"/>
        <v xml:space="preserve">Registro de Riesgo general: tipo 1 , tipo 2 </v>
      </c>
      <c r="E97" s="54" t="e">
        <f t="shared" ref="E97" si="14">W43</f>
        <v>#DIV/0!</v>
      </c>
      <c r="G97" s="151"/>
      <c r="U97" s="144"/>
      <c r="V97" s="144"/>
      <c r="W97" s="144"/>
      <c r="X97" s="1"/>
    </row>
    <row r="98" spans="1:24" s="22" customFormat="1">
      <c r="A98" s="17"/>
      <c r="B98" s="174"/>
      <c r="C98" s="70">
        <v>33</v>
      </c>
      <c r="D98" s="71" t="str">
        <f t="shared" si="13"/>
        <v>Registro de Clasificación Estadio Enfermedad Renal: 1,2,3,4,5</v>
      </c>
      <c r="E98" s="54"/>
      <c r="G98" s="151"/>
      <c r="U98" s="144"/>
      <c r="V98" s="144"/>
      <c r="W98" s="144"/>
      <c r="X98" s="1"/>
    </row>
    <row r="99" spans="1:24" s="22" customFormat="1">
      <c r="A99" s="17"/>
      <c r="B99" s="174"/>
      <c r="C99" s="70">
        <v>34</v>
      </c>
      <c r="D99" s="71" t="str">
        <f t="shared" si="13"/>
        <v>Calculo de Tasa de Filtración glomerular</v>
      </c>
      <c r="E99" s="54" t="e">
        <f>W44</f>
        <v>#DIV/0!</v>
      </c>
      <c r="G99" s="151"/>
      <c r="U99" s="144"/>
      <c r="V99" s="144"/>
      <c r="W99" s="144"/>
      <c r="X99" s="1"/>
    </row>
    <row r="100" spans="1:24" s="22" customFormat="1">
      <c r="A100" s="17"/>
      <c r="B100" s="174"/>
      <c r="C100" s="70">
        <v>35</v>
      </c>
      <c r="D100" s="71" t="str">
        <f t="shared" si="13"/>
        <v>Aplicación y valoración test: Morisky- Green-Levine (Evaluar adherencia al tratamiento)</v>
      </c>
      <c r="E100" s="54" t="e">
        <f>W45</f>
        <v>#DIV/0!</v>
      </c>
      <c r="G100" s="151"/>
      <c r="U100" s="144"/>
      <c r="V100" s="144"/>
      <c r="W100" s="144"/>
      <c r="X100" s="1"/>
    </row>
    <row r="101" spans="1:24" s="22" customFormat="1" ht="12.75" customHeight="1">
      <c r="A101" s="17"/>
      <c r="B101" s="17"/>
      <c r="C101" s="17"/>
      <c r="D101" s="68" t="str">
        <f>D46</f>
        <v>TOTAL DE CRITERIOS CUMPLIDOS</v>
      </c>
      <c r="E101" s="69">
        <f>U46</f>
        <v>0</v>
      </c>
      <c r="G101" s="151"/>
      <c r="U101" s="144"/>
      <c r="V101" s="144"/>
      <c r="W101" s="144"/>
      <c r="X101" s="1"/>
    </row>
    <row r="102" spans="1:24" s="22" customFormat="1" ht="12.75" customHeight="1">
      <c r="A102" s="17"/>
      <c r="B102" s="17"/>
      <c r="C102" s="17"/>
      <c r="D102" s="49" t="str">
        <f>D47</f>
        <v>TOTAL DE CRITERIOS EVALUADOS</v>
      </c>
      <c r="E102" s="51">
        <f>U47</f>
        <v>0</v>
      </c>
      <c r="G102" s="151"/>
      <c r="U102" s="144"/>
      <c r="V102" s="144"/>
      <c r="W102" s="144"/>
      <c r="X102" s="1"/>
    </row>
    <row r="103" spans="1:24" s="22" customFormat="1" ht="13.5" customHeight="1" thickBot="1">
      <c r="A103" s="17"/>
      <c r="B103" s="17"/>
      <c r="C103" s="17"/>
      <c r="D103" s="50" t="str">
        <f>D48</f>
        <v>PORCENTAJE DE CUMPLIMIENTO</v>
      </c>
      <c r="E103" s="48" t="e">
        <f>U48</f>
        <v>#DIV/0!</v>
      </c>
      <c r="G103" s="151"/>
      <c r="U103" s="144"/>
      <c r="V103" s="144"/>
      <c r="W103" s="144"/>
      <c r="X103" s="1"/>
    </row>
    <row r="104" spans="1:24" s="22" customFormat="1">
      <c r="A104" s="17"/>
      <c r="B104" s="17"/>
      <c r="C104" s="17"/>
      <c r="D104" s="32"/>
      <c r="G104" s="151"/>
      <c r="U104" s="144"/>
      <c r="V104" s="144"/>
      <c r="W104" s="144"/>
      <c r="X104" s="1"/>
    </row>
    <row r="105" spans="1:24" s="22" customFormat="1">
      <c r="A105" s="17"/>
      <c r="B105" s="17"/>
      <c r="C105" s="17"/>
      <c r="D105" s="32"/>
      <c r="U105" s="144"/>
      <c r="V105" s="144"/>
      <c r="W105" s="144"/>
      <c r="X105" s="1"/>
    </row>
    <row r="106" spans="1:24" s="22" customFormat="1">
      <c r="A106" s="17"/>
      <c r="B106" s="17"/>
      <c r="C106" s="17"/>
      <c r="D106" s="32"/>
      <c r="U106" s="144"/>
      <c r="V106" s="144"/>
      <c r="W106" s="144"/>
      <c r="X106" s="1"/>
    </row>
    <row r="107" spans="1:24">
      <c r="U107" s="144"/>
      <c r="V107" s="144"/>
      <c r="W107" s="144"/>
    </row>
    <row r="108" spans="1:24">
      <c r="B108" s="60" t="s">
        <v>52</v>
      </c>
      <c r="C108" s="145"/>
      <c r="D108" s="145"/>
      <c r="E108" s="145"/>
      <c r="U108" s="144"/>
      <c r="V108" s="144"/>
      <c r="W108" s="144"/>
    </row>
    <row r="109" spans="1:24">
      <c r="U109" s="144"/>
      <c r="V109" s="144"/>
      <c r="W109" s="144"/>
    </row>
    <row r="110" spans="1:24" s="22" customFormat="1">
      <c r="A110" s="17"/>
      <c r="B110" s="17"/>
      <c r="C110" s="17"/>
      <c r="D110" s="21"/>
      <c r="H110" s="33"/>
      <c r="U110" s="144"/>
      <c r="V110" s="144"/>
      <c r="W110" s="144"/>
      <c r="X110" s="1"/>
    </row>
    <row r="111" spans="1:24" s="22" customFormat="1">
      <c r="A111" s="17"/>
      <c r="B111" s="17"/>
      <c r="C111" s="17"/>
      <c r="D111" s="21"/>
      <c r="H111" s="33"/>
      <c r="U111" s="145"/>
      <c r="V111" s="145"/>
      <c r="W111" s="145"/>
      <c r="X111" s="1"/>
    </row>
    <row r="112" spans="1:24" s="22" customFormat="1" ht="90" customHeight="1">
      <c r="A112" s="143"/>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
    </row>
    <row r="113" spans="1:24" s="22" customFormat="1">
      <c r="A113" s="17"/>
      <c r="B113" s="17"/>
      <c r="C113" s="17"/>
      <c r="D113" s="21"/>
      <c r="H113" s="33"/>
      <c r="U113" s="17"/>
      <c r="V113" s="17"/>
      <c r="W113" s="17"/>
      <c r="X113" s="1"/>
    </row>
    <row r="114" spans="1:24" s="22" customFormat="1">
      <c r="A114" s="17"/>
      <c r="B114" s="17"/>
      <c r="C114" s="17"/>
      <c r="D114" s="21"/>
      <c r="H114" s="33"/>
      <c r="U114" s="17"/>
      <c r="V114" s="17"/>
      <c r="W114" s="17"/>
      <c r="X114" s="1"/>
    </row>
    <row r="115" spans="1:24" s="22" customFormat="1">
      <c r="A115" s="17"/>
      <c r="B115" s="17"/>
      <c r="C115" s="17"/>
      <c r="D115" s="21"/>
      <c r="H115" s="33"/>
      <c r="U115" s="17"/>
      <c r="V115" s="17"/>
      <c r="W115" s="17"/>
      <c r="X115" s="1"/>
    </row>
    <row r="116" spans="1:24" s="22" customFormat="1">
      <c r="A116" s="17"/>
      <c r="B116" s="17"/>
      <c r="C116" s="17"/>
      <c r="D116" s="21"/>
      <c r="H116" s="33"/>
      <c r="U116" s="17"/>
      <c r="V116" s="17"/>
      <c r="W116" s="17"/>
      <c r="X116" s="1"/>
    </row>
  </sheetData>
  <mergeCells count="45">
    <mergeCell ref="C108:E108"/>
    <mergeCell ref="A112:W112"/>
    <mergeCell ref="A34:A45"/>
    <mergeCell ref="B34:B38"/>
    <mergeCell ref="B39:B44"/>
    <mergeCell ref="V46:W49"/>
    <mergeCell ref="U50:W111"/>
    <mergeCell ref="B72:B79"/>
    <mergeCell ref="G81:G84"/>
    <mergeCell ref="B66:B71"/>
    <mergeCell ref="B81:B85"/>
    <mergeCell ref="G85:G86"/>
    <mergeCell ref="B86:B88"/>
    <mergeCell ref="G87:G104"/>
    <mergeCell ref="B89:B100"/>
    <mergeCell ref="A26:A30"/>
    <mergeCell ref="B26:B27"/>
    <mergeCell ref="B28:B29"/>
    <mergeCell ref="A31:A33"/>
    <mergeCell ref="C7:C10"/>
    <mergeCell ref="A11:A16"/>
    <mergeCell ref="B11:B13"/>
    <mergeCell ref="A17:A24"/>
    <mergeCell ref="B21:B23"/>
    <mergeCell ref="B14:B15"/>
    <mergeCell ref="B17:B20"/>
    <mergeCell ref="A3:W3"/>
    <mergeCell ref="A4:C4"/>
    <mergeCell ref="D4:T6"/>
    <mergeCell ref="U4:U10"/>
    <mergeCell ref="V4:V10"/>
    <mergeCell ref="W4:W10"/>
    <mergeCell ref="A5:C5"/>
    <mergeCell ref="A6:C6"/>
    <mergeCell ref="A7:A10"/>
    <mergeCell ref="B7:B10"/>
    <mergeCell ref="E10:T10"/>
    <mergeCell ref="A1:C1"/>
    <mergeCell ref="D1:T1"/>
    <mergeCell ref="U1:W1"/>
    <mergeCell ref="A2:C2"/>
    <mergeCell ref="D2:H2"/>
    <mergeCell ref="I2:R2"/>
    <mergeCell ref="S2:T2"/>
    <mergeCell ref="U2:W2"/>
  </mergeCells>
  <conditionalFormatting sqref="E57:E62">
    <cfRule type="colorScale" priority="10">
      <colorScale>
        <cfvo type="min"/>
        <cfvo type="percentile" val="50"/>
        <cfvo type="max"/>
        <color rgb="FFFF0000"/>
        <color rgb="FFFFEB84"/>
        <color rgb="FF00B050"/>
      </colorScale>
    </cfRule>
  </conditionalFormatting>
  <conditionalFormatting sqref="E7">
    <cfRule type="duplicateValues" dxfId="17" priority="9"/>
  </conditionalFormatting>
  <conditionalFormatting sqref="F7">
    <cfRule type="duplicateValues" dxfId="16" priority="8"/>
  </conditionalFormatting>
  <conditionalFormatting sqref="G7">
    <cfRule type="duplicateValues" dxfId="15" priority="7"/>
  </conditionalFormatting>
  <conditionalFormatting sqref="H7">
    <cfRule type="duplicateValues" dxfId="14" priority="6"/>
  </conditionalFormatting>
  <conditionalFormatting sqref="I7">
    <cfRule type="duplicateValues" dxfId="13" priority="5"/>
  </conditionalFormatting>
  <conditionalFormatting sqref="J7">
    <cfRule type="duplicateValues" dxfId="12" priority="4"/>
  </conditionalFormatting>
  <conditionalFormatting sqref="K7">
    <cfRule type="duplicateValues" dxfId="11" priority="3"/>
  </conditionalFormatting>
  <conditionalFormatting sqref="L7">
    <cfRule type="duplicateValues" dxfId="10" priority="2"/>
  </conditionalFormatting>
  <conditionalFormatting sqref="M7:S7">
    <cfRule type="duplicateValues" dxfId="9" priority="1"/>
  </conditionalFormatting>
  <conditionalFormatting sqref="E53:T53">
    <cfRule type="colorScale" priority="11">
      <colorScale>
        <cfvo type="min"/>
        <cfvo type="percentile" val="50"/>
        <cfvo type="max"/>
        <color rgb="FFFF0000"/>
        <color rgb="FFFFFF00"/>
        <color rgb="FF00B050"/>
      </colorScale>
    </cfRule>
    <cfRule type="colorScale" priority="12">
      <colorScale>
        <cfvo type="min"/>
        <cfvo type="percentile" val="50"/>
        <cfvo type="max"/>
        <color rgb="FFFF0000"/>
        <color rgb="FFFFFF00"/>
        <color rgb="FF00B050"/>
      </colorScale>
    </cfRule>
  </conditionalFormatting>
  <conditionalFormatting sqref="E66:E100">
    <cfRule type="colorScale" priority="23">
      <colorScale>
        <cfvo type="min"/>
        <cfvo type="percentile" val="50"/>
        <cfvo type="max"/>
        <color rgb="FFFF0000"/>
        <color rgb="FFFFFF00"/>
        <color rgb="FF00B050"/>
      </colorScale>
    </cfRule>
  </conditionalFormatting>
  <dataValidations count="1">
    <dataValidation type="list" allowBlank="1" showInputMessage="1" showErrorMessage="1" sqref="E11:T45">
      <formula1>$X$1:$X$2</formula1>
    </dataValidation>
  </dataValidations>
  <pageMargins left="0.7" right="0.7" top="0.75" bottom="0.75" header="0.3" footer="0.3"/>
  <pageSetup scale="2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Auditoria_HCL_adherencia_guias</vt:lpstr>
      <vt:lpstr>Auditoria HCL-software</vt:lpstr>
      <vt:lpstr>Auditoria HCL-detec tem adul ma</vt:lpstr>
      <vt:lpstr>Auditoria HCL-control del joven</vt:lpstr>
      <vt:lpstr>Auditoria HCL- VIH</vt:lpstr>
      <vt:lpstr>Auditoria HCL- control prenatal</vt:lpstr>
      <vt:lpstr>Auditoria HCL - crecim y desarr</vt:lpstr>
      <vt:lpstr>Auditoria HCL- dengue</vt:lpstr>
      <vt:lpstr>Auditoria HCL - RCV</vt:lpstr>
      <vt:lpstr>Auditoria HCL - manual</vt:lpstr>
      <vt:lpstr>Instructivo</vt:lpstr>
      <vt:lpstr>'Auditoria HCL - crecim y desarr'!Área_de_impresión</vt:lpstr>
      <vt:lpstr>'Auditoria HCL - manual'!Área_de_impresión</vt:lpstr>
      <vt:lpstr>'Auditoria HCL - RCV'!Área_de_impresión</vt:lpstr>
      <vt:lpstr>'Auditoria HCL- control prenatal'!Área_de_impresión</vt:lpstr>
      <vt:lpstr>'Auditoria HCL- dengue'!Área_de_impresión</vt:lpstr>
      <vt:lpstr>'Auditoria HCL- VIH'!Área_de_impresión</vt:lpstr>
      <vt:lpstr>'Auditoria HCL-control del joven'!Área_de_impresión</vt:lpstr>
      <vt:lpstr>'Auditoria HCL-detec tem adul ma'!Área_de_impresión</vt:lpstr>
      <vt:lpstr>'Auditoria HCL-software'!Área_de_impresión</vt:lpstr>
      <vt:lpstr>Auditoria_HCL_adherencia_guias!Área_de_impresión</vt:lpstr>
      <vt:lpstr>Instructivo!Área_de_impresión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06979</dc:creator>
  <cp:lastModifiedBy>06979</cp:lastModifiedBy>
  <dcterms:created xsi:type="dcterms:W3CDTF">2022-09-05T19:55:05Z</dcterms:created>
  <dcterms:modified xsi:type="dcterms:W3CDTF">2024-08-01T20:49:54Z</dcterms:modified>
</cp:coreProperties>
</file>