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Auditoria_Cal_RP" sheetId="3" r:id="rId1"/>
    <sheet name="Instructivo" sheetId="4" r:id="rId2"/>
  </sheets>
  <definedNames>
    <definedName name="_xlnm.Print_Area" localSheetId="0">Auditoria_Cal_RP!$A$1:$AA$87</definedName>
  </definedNames>
  <calcPr calcId="144525"/>
</workbook>
</file>

<file path=xl/calcChain.xml><?xml version="1.0" encoding="utf-8"?>
<calcChain xmlns="http://schemas.openxmlformats.org/spreadsheetml/2006/main">
  <c r="D55" i="3" l="1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54" i="3"/>
  <c r="B70" i="3"/>
  <c r="B67" i="3"/>
  <c r="B63" i="3"/>
  <c r="B62" i="3"/>
  <c r="B59" i="3"/>
  <c r="Y12" i="3" l="1"/>
  <c r="B12" i="3" l="1"/>
  <c r="B14" i="3" l="1"/>
  <c r="B16" i="3" s="1"/>
  <c r="D78" i="3"/>
  <c r="D77" i="3"/>
  <c r="D76" i="3"/>
  <c r="B54" i="3"/>
  <c r="D50" i="3"/>
  <c r="D49" i="3"/>
  <c r="D48" i="3"/>
  <c r="D47" i="3"/>
  <c r="D46" i="3"/>
  <c r="D45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E40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E35" i="3"/>
  <c r="X34" i="3"/>
  <c r="W34" i="3"/>
  <c r="V34" i="3"/>
  <c r="U34" i="3"/>
  <c r="T34" i="3"/>
  <c r="S34" i="3"/>
  <c r="R34" i="3"/>
  <c r="Q34" i="3"/>
  <c r="P34" i="3"/>
  <c r="O34" i="3"/>
  <c r="O36" i="3" s="1"/>
  <c r="O41" i="3" s="1"/>
  <c r="N34" i="3"/>
  <c r="M34" i="3"/>
  <c r="L34" i="3"/>
  <c r="K34" i="3"/>
  <c r="J34" i="3"/>
  <c r="E34" i="3"/>
  <c r="Z33" i="3"/>
  <c r="Y33" i="3"/>
  <c r="Z32" i="3"/>
  <c r="Y32" i="3"/>
  <c r="Z31" i="3"/>
  <c r="Y31" i="3"/>
  <c r="Z30" i="3"/>
  <c r="Y30" i="3"/>
  <c r="B30" i="3"/>
  <c r="Z29" i="3"/>
  <c r="Y29" i="3"/>
  <c r="Z28" i="3"/>
  <c r="Y28" i="3"/>
  <c r="B28" i="3"/>
  <c r="Z27" i="3"/>
  <c r="Y27" i="3"/>
  <c r="Z26" i="3"/>
  <c r="Y26" i="3"/>
  <c r="B26" i="3"/>
  <c r="Z25" i="3"/>
  <c r="Y25" i="3"/>
  <c r="B25" i="3"/>
  <c r="Z24" i="3"/>
  <c r="Y24" i="3"/>
  <c r="Z23" i="3"/>
  <c r="Y23" i="3"/>
  <c r="Z22" i="3"/>
  <c r="Y22" i="3"/>
  <c r="B22" i="3"/>
  <c r="Z21" i="3"/>
  <c r="Y21" i="3"/>
  <c r="B21" i="3"/>
  <c r="Z20" i="3"/>
  <c r="Y20" i="3"/>
  <c r="Z19" i="3"/>
  <c r="Y19" i="3"/>
  <c r="Z18" i="3"/>
  <c r="Y18" i="3"/>
  <c r="B18" i="3"/>
  <c r="Z17" i="3"/>
  <c r="Y17" i="3"/>
  <c r="B17" i="3"/>
  <c r="Z16" i="3"/>
  <c r="Y16" i="3"/>
  <c r="Z15" i="3"/>
  <c r="Y15" i="3"/>
  <c r="Z14" i="3"/>
  <c r="Y14" i="3"/>
  <c r="Z13" i="3"/>
  <c r="Y13" i="3"/>
  <c r="C13" i="3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Z12" i="3"/>
  <c r="B33" i="3" l="1"/>
  <c r="E50" i="3" s="1"/>
  <c r="B27" i="3"/>
  <c r="E49" i="3" s="1"/>
  <c r="B19" i="3"/>
  <c r="E46" i="3" s="1"/>
  <c r="B24" i="3"/>
  <c r="E48" i="3" s="1"/>
  <c r="R36" i="3"/>
  <c r="R41" i="3" s="1"/>
  <c r="S36" i="3"/>
  <c r="S41" i="3" s="1"/>
  <c r="AA22" i="3"/>
  <c r="E64" i="3" s="1"/>
  <c r="E36" i="3"/>
  <c r="E41" i="3" s="1"/>
  <c r="V36" i="3"/>
  <c r="V41" i="3" s="1"/>
  <c r="W36" i="3"/>
  <c r="W41" i="3" s="1"/>
  <c r="Q36" i="3"/>
  <c r="Q41" i="3" s="1"/>
  <c r="X36" i="3"/>
  <c r="X41" i="3" s="1"/>
  <c r="J36" i="3"/>
  <c r="J41" i="3" s="1"/>
  <c r="AA23" i="3"/>
  <c r="E65" i="3" s="1"/>
  <c r="L36" i="3"/>
  <c r="L41" i="3" s="1"/>
  <c r="M36" i="3"/>
  <c r="M41" i="3" s="1"/>
  <c r="AA19" i="3"/>
  <c r="E61" i="3" s="1"/>
  <c r="AA26" i="3"/>
  <c r="E68" i="3" s="1"/>
  <c r="AA18" i="3"/>
  <c r="E60" i="3" s="1"/>
  <c r="K36" i="3"/>
  <c r="K41" i="3" s="1"/>
  <c r="AA12" i="3"/>
  <c r="E54" i="3" s="1"/>
  <c r="AA27" i="3"/>
  <c r="E69" i="3" s="1"/>
  <c r="AA28" i="3"/>
  <c r="E70" i="3" s="1"/>
  <c r="P36" i="3"/>
  <c r="P41" i="3" s="1"/>
  <c r="AA13" i="3"/>
  <c r="E55" i="3" s="1"/>
  <c r="AA25" i="3"/>
  <c r="E67" i="3" s="1"/>
  <c r="AA32" i="3"/>
  <c r="E74" i="3" s="1"/>
  <c r="N36" i="3"/>
  <c r="N41" i="3" s="1"/>
  <c r="U36" i="3"/>
  <c r="U41" i="3" s="1"/>
  <c r="AA24" i="3"/>
  <c r="E66" i="3" s="1"/>
  <c r="AA29" i="3"/>
  <c r="E71" i="3" s="1"/>
  <c r="AA30" i="3"/>
  <c r="E72" i="3" s="1"/>
  <c r="AA14" i="3"/>
  <c r="E56" i="3" s="1"/>
  <c r="AA20" i="3"/>
  <c r="B20" i="3" s="1"/>
  <c r="E47" i="3" s="1"/>
  <c r="AA31" i="3"/>
  <c r="E73" i="3" s="1"/>
  <c r="T36" i="3"/>
  <c r="T41" i="3" s="1"/>
  <c r="AA16" i="3"/>
  <c r="E58" i="3" s="1"/>
  <c r="AA21" i="3"/>
  <c r="E63" i="3" s="1"/>
  <c r="AA33" i="3"/>
  <c r="E75" i="3" s="1"/>
  <c r="Y35" i="3"/>
  <c r="E77" i="3" s="1"/>
  <c r="E45" i="3"/>
  <c r="AA17" i="3"/>
  <c r="E59" i="3" s="1"/>
  <c r="AA15" i="3"/>
  <c r="E57" i="3" s="1"/>
  <c r="Y34" i="3"/>
  <c r="E76" i="3" s="1"/>
  <c r="Y36" i="3" l="1"/>
  <c r="E78" i="3" s="1"/>
  <c r="E62" i="3"/>
</calcChain>
</file>

<file path=xl/sharedStrings.xml><?xml version="1.0" encoding="utf-8"?>
<sst xmlns="http://schemas.openxmlformats.org/spreadsheetml/2006/main" count="128" uniqueCount="115">
  <si>
    <t xml:space="preserve">FECHA: </t>
  </si>
  <si>
    <t xml:space="preserve">GPC, PROCEDIMIENTO O PROTOCOLO A EVALUAR: </t>
  </si>
  <si>
    <t>TOTAL DE CRITERIOS CUMPLIDOS</t>
  </si>
  <si>
    <t>TOTAL DE CRITERIOS NO CUMPLIDOS</t>
  </si>
  <si>
    <t>SERVICIO:</t>
  </si>
  <si>
    <t>SEDE:</t>
  </si>
  <si>
    <t>PROPORCIÓN DE CUMPLIMIENTO POR COMPONENTE</t>
  </si>
  <si>
    <t>No.</t>
  </si>
  <si>
    <t xml:space="preserve">Anamnesis </t>
  </si>
  <si>
    <t xml:space="preserve">Diagnostico </t>
  </si>
  <si>
    <t>TOTAL DE CRITERIOS EVALUADOS</t>
  </si>
  <si>
    <t>PORCENTAJE DE CUMPLIMIENTO</t>
  </si>
  <si>
    <t>OBSERVACIONES:</t>
  </si>
  <si>
    <t>MEDICO:</t>
  </si>
  <si>
    <t>CALIFICACIÓN:</t>
  </si>
  <si>
    <t>NO CUMPLE</t>
  </si>
  <si>
    <t>PROPORCIÓN DE CRITERIOS CUMPLIMOS</t>
  </si>
  <si>
    <t>CRITERIO</t>
  </si>
  <si>
    <t>FECHA DE ATENCIÓN:</t>
  </si>
  <si>
    <t>NOMBRE DEL MEDICO:</t>
  </si>
  <si>
    <t>ASPECTOS A EVALUAR</t>
  </si>
  <si>
    <t>CUMPLIMIENTO</t>
  </si>
  <si>
    <t>Describe claramente el motivo de consulta.</t>
  </si>
  <si>
    <t>Describe claramente la enfermedad actual.</t>
  </si>
  <si>
    <t>Registro de antecedentes personales.</t>
  </si>
  <si>
    <t>Registro de antecedentes familiares.</t>
  </si>
  <si>
    <t>Registro de Revisión por sistemas.</t>
  </si>
  <si>
    <t>Registro completo de los signos vitales incluye: frecuencia cardiaca, frecuencia respiratoria, tensión arterial, temperatura, en los casos que lo ameriten SO2 y otros de importancia.</t>
  </si>
  <si>
    <t>Registro del examen físico por sistemas, describiendo claramente las alteraciones.</t>
  </si>
  <si>
    <t>El plan terapéutico se correlaciona con los diagnósticos registrados.</t>
  </si>
  <si>
    <t>AUDITOR:</t>
  </si>
  <si>
    <t>OBJETIVO:</t>
  </si>
  <si>
    <t xml:space="preserve">ALCANCE: </t>
  </si>
  <si>
    <t>Para el diligenciamiento correcto del formato tenga en cuenta lo siguiente:</t>
  </si>
  <si>
    <t>Registrar el día, mes y año que realiza la auditoria.</t>
  </si>
  <si>
    <t>Registrar el área donde se hizo la atención.</t>
  </si>
  <si>
    <t>Registrar lo que se va a calificar.</t>
  </si>
  <si>
    <t>Registrar el día, mes y año de la atención.</t>
  </si>
  <si>
    <t>Registrar el nombre del profesional a evaluar.</t>
  </si>
  <si>
    <t xml:space="preserve">No.: </t>
  </si>
  <si>
    <t>Secuencia numérica ascendente.</t>
  </si>
  <si>
    <t>Características especificas de cada criterio.</t>
  </si>
  <si>
    <t>El formato se encuentra formulado para arrojar un total de cumplimiento en porcentaje.</t>
  </si>
  <si>
    <t>CONTROL DE CAMBIOS</t>
  </si>
  <si>
    <t>Versión</t>
  </si>
  <si>
    <t>Descripción del Cambio</t>
  </si>
  <si>
    <t>Fecha de aprobación</t>
  </si>
  <si>
    <t>Elaboró</t>
  </si>
  <si>
    <t>Revisó</t>
  </si>
  <si>
    <t>Aprobó</t>
  </si>
  <si>
    <t>FECHA:</t>
  </si>
  <si>
    <t>No. DOCUMENTO DE IDENTIDAD:</t>
  </si>
  <si>
    <t>CUMPLIMIENTO:</t>
  </si>
  <si>
    <t>CRITERIO:</t>
  </si>
  <si>
    <t>PROPORCIÓN DE CUMPLIMIENTO POR COMPONENTE:</t>
  </si>
  <si>
    <t>ASPECTOS A EVALUAR:</t>
  </si>
  <si>
    <t>TOTAL DE CRITERIOS CUMPLIDOS:</t>
  </si>
  <si>
    <t>TOTAL DE CRITERIOS NO CUMPLIDOS:</t>
  </si>
  <si>
    <t>PROPORCIÓN DE CRITERIOS CUMPLIMOS:</t>
  </si>
  <si>
    <t>TOTAL DE CRITERIOS EVALUADOS:</t>
  </si>
  <si>
    <t>Diligenciar el nombre de la sede habilitada donde se realizó la consulta.</t>
  </si>
  <si>
    <t>Registrar el número de documento de identidad del profesional a evaluar.</t>
  </si>
  <si>
    <t>Corresponde a las partes que van a ser evaluadas de la historia clínica  (Cada criterio tiene uno o más aspectos a evaluar)</t>
  </si>
  <si>
    <t>Resultado porcentual de la proporción de cumplimiento por componente.</t>
  </si>
  <si>
    <t>Resultado numero de los criterios cumplidos.</t>
  </si>
  <si>
    <t>Resultado numero de los criterios no cumplidos.</t>
  </si>
  <si>
    <t>PORCENTAJE DE CUMPLIMIENTO:</t>
  </si>
  <si>
    <t>Resultado porcentual de la sumatoria de los criterios cumplidos.</t>
  </si>
  <si>
    <t>Resultado porcentual de la sumatoria de los criterios evaluados</t>
  </si>
  <si>
    <t>Desplegar en cado uno de los aspectos a evaluar la lista de cumplimiento: Cumple, no cumple, no aplica (Califique cada ítem teniendo en cuenta la definición).</t>
  </si>
  <si>
    <t>Resultado porcentual de la proporción de criterios cumplidos por componente.</t>
  </si>
  <si>
    <t>Resultado porcentual de la división de los criterios cumplidos / criterios evaluados</t>
  </si>
  <si>
    <t>Resultado porcentual de cumplimiento del profesional a evaluar.</t>
  </si>
  <si>
    <t>Nombre del profesional evaluado.</t>
  </si>
  <si>
    <t>PAGINA 1 DE 2</t>
  </si>
  <si>
    <r>
      <t xml:space="preserve">PAGINA </t>
    </r>
    <r>
      <rPr>
        <sz val="7"/>
        <rFont val="Arial"/>
        <family val="2"/>
      </rPr>
      <t>2 DE 2</t>
    </r>
  </si>
  <si>
    <t>Registrar las observaciones pertinentes.</t>
  </si>
  <si>
    <t>Codificación adecuada de los diagnósticos confirmados y presuntivos de la referencia</t>
  </si>
  <si>
    <t>Objetivo del examen Fisico</t>
  </si>
  <si>
    <t>Servicios Ips Intrahospitalario y extramural</t>
  </si>
  <si>
    <t>Registro de ayudas diagnosticas (laboratorios, imágenes diagnosticas, entre otras).con interprestacion.</t>
  </si>
  <si>
    <t>Registra Diagnstico  con interpretacion de confirmativo.</t>
  </si>
  <si>
    <t>Registro de otros planes terapéuticos (medicamentos, intrahospitalario y extramural.</t>
  </si>
  <si>
    <t>Se evidencia resumen de Evoluciones .</t>
  </si>
  <si>
    <t>Profesional que Solicita la Referencia y Servicio al cual Remite</t>
  </si>
  <si>
    <t>El diagnóstico registrado se relaciona con el motivo de consulta, enfermedad actual y/o hallazgos al examen físico, y motivo de la remision</t>
  </si>
  <si>
    <t>Se evidencia nombre completo del Profesional que solicita la referencia.</t>
  </si>
  <si>
    <t>El Motivo de la Remision se relaciona con la Especialidad Vs Diagnostico del usuario.</t>
  </si>
  <si>
    <t xml:space="preserve"> El Plan de Manejo y Estabilización Paciente es acorde con La codificación CIE-10 de los diagnósticos de la Enfermedad por la cual se remite al usuario.</t>
  </si>
  <si>
    <t>Adherencia al Formato Estandarizado de Referencia de Paciente</t>
  </si>
  <si>
    <t>La remision es Pertinente  de acuerdo a la enferemdad actual del paciente.</t>
  </si>
  <si>
    <t>El nivel de competencia (complejidedad) de remision es acorde con el diagnostico definitivo del paciente.</t>
  </si>
  <si>
    <t>Se evidencia registro de Complicaciones que puede presentar el paciente.</t>
  </si>
  <si>
    <t>Se evidencia registro de nombres y apellidos completos del usuario e identificacion del mismo.</t>
  </si>
  <si>
    <t>CUMPLE</t>
  </si>
  <si>
    <t>NO APLICA</t>
  </si>
  <si>
    <r>
      <rPr>
        <sz val="7"/>
        <rFont val="Arial"/>
        <family val="2"/>
      </rPr>
      <t>FORMATO</t>
    </r>
    <r>
      <rPr>
        <b/>
        <sz val="12"/>
        <rFont val="Arial"/>
        <family val="2"/>
      </rPr>
      <t xml:space="preserve">
AUDITORIA DE LA CALIDAD DE LA REFERENCIA DE PACIENTE</t>
    </r>
  </si>
  <si>
    <t>N° DE HISTORIA CLINICA:</t>
  </si>
  <si>
    <t>V1</t>
  </si>
  <si>
    <r>
      <rPr>
        <b/>
        <sz val="7"/>
        <rFont val="Arial"/>
        <family val="2"/>
      </rPr>
      <t>PROCESO:</t>
    </r>
    <r>
      <rPr>
        <sz val="7"/>
        <rFont val="Arial"/>
        <family val="2"/>
      </rPr>
      <t xml:space="preserve"> GARANTÍA DE LA CALIDAD</t>
    </r>
  </si>
  <si>
    <r>
      <t>CODIGO:</t>
    </r>
    <r>
      <rPr>
        <sz val="7"/>
        <rFont val="Arial"/>
        <family val="2"/>
      </rPr>
      <t xml:space="preserve"> GC-S3-F42</t>
    </r>
  </si>
  <si>
    <t>CODIGO: GC-S3-F42</t>
  </si>
  <si>
    <r>
      <t xml:space="preserve">PROCESO: </t>
    </r>
    <r>
      <rPr>
        <sz val="7"/>
        <rFont val="Arial"/>
        <family val="2"/>
      </rPr>
      <t>GARANTÍA DE LA CALIDAD</t>
    </r>
  </si>
  <si>
    <t xml:space="preserve">No. HISTORIA CLINICA </t>
  </si>
  <si>
    <t>Registrar el numero de historia clinica a evaluar.</t>
  </si>
  <si>
    <t>Determinar el nivel de pertinencia de las referencias de los pacientes.</t>
  </si>
  <si>
    <t>Evaluar la calidad de la atención, la pertinencia y análisis de las referencias en la ESE Carmen Emilia Ospina.</t>
  </si>
  <si>
    <t>Nombre: Julio Cesar Quintero Vieda
Cargo: Gerente</t>
  </si>
  <si>
    <r>
      <t>VIGENCIA: 12</t>
    </r>
    <r>
      <rPr>
        <sz val="7"/>
        <rFont val="Arial"/>
        <family val="2"/>
      </rPr>
      <t>/07/2024</t>
    </r>
  </si>
  <si>
    <r>
      <t>VIGENCIA:</t>
    </r>
    <r>
      <rPr>
        <sz val="7"/>
        <rFont val="Arial"/>
        <family val="2"/>
      </rPr>
      <t xml:space="preserve"> 12/07/2024</t>
    </r>
  </si>
  <si>
    <t>INSTRUCTIVO PARA DILIGENCIAR EL FORMATO "AUDITORIA DE LA CALIDAD DE LA REFERENCIA DE PACIENTE"</t>
  </si>
  <si>
    <t>Elaboración del documento: Se elabora documento  con el fin de realizar auditoria de pertinencia a los usuarios en proceso de referencia de la ESE. Y con esto obtener una mejora continua en el subproceso del PAMEC con enfoque en acreditación.</t>
  </si>
  <si>
    <t>Nombre: Paula Clareth Garnica Quintero Agremiada Area Garantia de la Calidad</t>
  </si>
  <si>
    <t>Nombre: Camilo sepulveda Tovar
Contratista área Planeación</t>
  </si>
  <si>
    <t>Nombre: Paula Clareth Garnica Quintero Agremiada área Garantia de la Calidad.
Nombre:Maria Alejandra Mayor Morales
Agremiada área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</si>
</sst>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[$-240A]General"/>
  </numFmts>
  <fonts count="18">
    <font>
      <sz val="10"/>
      <name val="Arial"/>
    </font>
    <font>
      <b/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b/>
      <sz val="20"/>
      <name val="Arial"/>
      <family val="2"/>
    </font>
    <font>
      <sz val="8"/>
      <color rgb="FFFF0000"/>
      <name val="Arial"/>
      <family val="2"/>
    </font>
    <font>
      <sz val="28"/>
      <color rgb="FF000000"/>
      <name val="Calibri"/>
      <family val="2"/>
    </font>
    <font>
      <sz val="10"/>
      <color theme="1"/>
      <name val="Arial1"/>
    </font>
    <font>
      <b/>
      <sz val="7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5" fontId="12" fillId="0" borderId="0"/>
    <xf numFmtId="0" fontId="3" fillId="0" borderId="0"/>
  </cellStyleXfs>
  <cellXfs count="168">
    <xf numFmtId="0" fontId="0" fillId="0" borderId="0" xfId="0"/>
    <xf numFmtId="0" fontId="3" fillId="0" borderId="0" xfId="2" applyFill="1" applyBorder="1"/>
    <xf numFmtId="0" fontId="6" fillId="2" borderId="1" xfId="2" applyFont="1" applyFill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vertical="top" wrapText="1"/>
    </xf>
    <xf numFmtId="164" fontId="6" fillId="3" borderId="1" xfId="2" applyNumberFormat="1" applyFont="1" applyFill="1" applyBorder="1" applyAlignment="1">
      <alignment horizontal="center" vertical="center" wrapText="1"/>
    </xf>
    <xf numFmtId="14" fontId="6" fillId="3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4" fontId="2" fillId="2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justify" vertical="top" wrapText="1"/>
    </xf>
    <xf numFmtId="9" fontId="3" fillId="0" borderId="1" xfId="2" applyNumberFormat="1" applyFont="1" applyFill="1" applyBorder="1" applyAlignment="1">
      <alignment horizontal="justify" vertical="top" wrapText="1"/>
    </xf>
    <xf numFmtId="9" fontId="9" fillId="2" borderId="1" xfId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0" fontId="3" fillId="0" borderId="0" xfId="2"/>
    <xf numFmtId="0" fontId="5" fillId="2" borderId="1" xfId="2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3" fillId="0" borderId="0" xfId="2" applyFont="1"/>
    <xf numFmtId="0" fontId="3" fillId="4" borderId="0" xfId="2" applyFill="1"/>
    <xf numFmtId="0" fontId="3" fillId="4" borderId="0" xfId="2" applyFont="1" applyFill="1"/>
    <xf numFmtId="9" fontId="0" fillId="0" borderId="0" xfId="1" applyFont="1"/>
    <xf numFmtId="9" fontId="3" fillId="0" borderId="0" xfId="1" applyFont="1"/>
    <xf numFmtId="9" fontId="3" fillId="4" borderId="0" xfId="1" applyFont="1" applyFill="1"/>
    <xf numFmtId="0" fontId="3" fillId="0" borderId="12" xfId="2" applyFont="1" applyBorder="1" applyAlignment="1">
      <alignment horizontal="left" vertical="center"/>
    </xf>
    <xf numFmtId="0" fontId="11" fillId="4" borderId="15" xfId="2" applyFont="1" applyFill="1" applyBorder="1" applyAlignment="1">
      <alignment horizontal="left" wrapText="1" readingOrder="1"/>
    </xf>
    <xf numFmtId="0" fontId="3" fillId="0" borderId="16" xfId="2" applyFont="1" applyBorder="1" applyAlignment="1">
      <alignment horizontal="left" vertical="center"/>
    </xf>
    <xf numFmtId="0" fontId="3" fillId="0" borderId="13" xfId="2" applyFont="1" applyBorder="1" applyAlignment="1">
      <alignment horizontal="left" vertical="center"/>
    </xf>
    <xf numFmtId="0" fontId="11" fillId="4" borderId="19" xfId="2" applyFont="1" applyFill="1" applyBorder="1" applyAlignment="1">
      <alignment horizontal="left" wrapText="1" readingOrder="1"/>
    </xf>
    <xf numFmtId="0" fontId="3" fillId="0" borderId="0" xfId="2" applyFont="1" applyAlignment="1">
      <alignment wrapText="1"/>
    </xf>
    <xf numFmtId="0" fontId="3" fillId="4" borderId="0" xfId="2" applyFill="1" applyBorder="1"/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2" applyFill="1" applyBorder="1" applyAlignment="1">
      <alignment horizontal="center"/>
    </xf>
    <xf numFmtId="1" fontId="3" fillId="0" borderId="1" xfId="2" applyNumberFormat="1" applyFill="1" applyBorder="1" applyAlignment="1">
      <alignment horizontal="center"/>
    </xf>
    <xf numFmtId="10" fontId="3" fillId="0" borderId="1" xfId="2" applyNumberFormat="1" applyFill="1" applyBorder="1" applyAlignment="1">
      <alignment horizontal="center"/>
    </xf>
    <xf numFmtId="0" fontId="3" fillId="0" borderId="5" xfId="2" applyFont="1" applyFill="1" applyBorder="1" applyAlignment="1">
      <alignment horizontal="justify" vertical="top" wrapText="1"/>
    </xf>
    <xf numFmtId="0" fontId="3" fillId="0" borderId="5" xfId="2" applyFill="1" applyBorder="1" applyAlignment="1">
      <alignment horizontal="center"/>
    </xf>
    <xf numFmtId="0" fontId="5" fillId="2" borderId="1" xfId="2" applyFont="1" applyFill="1" applyBorder="1"/>
    <xf numFmtId="14" fontId="5" fillId="2" borderId="1" xfId="2" applyNumberFormat="1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justify" vertical="center" wrapText="1"/>
    </xf>
    <xf numFmtId="0" fontId="5" fillId="4" borderId="1" xfId="2" applyFont="1" applyFill="1" applyBorder="1" applyAlignment="1">
      <alignment horizontal="justify" vertical="center" wrapText="1"/>
    </xf>
    <xf numFmtId="9" fontId="5" fillId="4" borderId="14" xfId="2" applyNumberFormat="1" applyFont="1" applyFill="1" applyBorder="1" applyAlignment="1">
      <alignment horizontal="center" vertical="center"/>
    </xf>
    <xf numFmtId="9" fontId="5" fillId="4" borderId="17" xfId="2" applyNumberFormat="1" applyFont="1" applyFill="1" applyBorder="1" applyAlignment="1">
      <alignment horizontal="center" vertical="center"/>
    </xf>
    <xf numFmtId="10" fontId="5" fillId="4" borderId="17" xfId="2" applyNumberFormat="1" applyFont="1" applyFill="1" applyBorder="1" applyAlignment="1">
      <alignment horizontal="center" vertical="center"/>
    </xf>
    <xf numFmtId="9" fontId="5" fillId="4" borderId="18" xfId="2" applyNumberFormat="1" applyFont="1" applyFill="1" applyBorder="1" applyAlignment="1">
      <alignment horizontal="center" vertical="center"/>
    </xf>
    <xf numFmtId="10" fontId="5" fillId="4" borderId="13" xfId="2" applyNumberFormat="1" applyFont="1" applyFill="1" applyBorder="1" applyAlignment="1">
      <alignment horizontal="center"/>
    </xf>
    <xf numFmtId="0" fontId="5" fillId="0" borderId="22" xfId="2" applyFont="1" applyBorder="1" applyAlignment="1">
      <alignment wrapText="1"/>
    </xf>
    <xf numFmtId="0" fontId="5" fillId="0" borderId="23" xfId="2" applyFont="1" applyBorder="1" applyAlignment="1">
      <alignment wrapText="1"/>
    </xf>
    <xf numFmtId="1" fontId="5" fillId="4" borderId="16" xfId="2" applyNumberFormat="1" applyFont="1" applyFill="1" applyBorder="1" applyAlignment="1">
      <alignment horizontal="center"/>
    </xf>
    <xf numFmtId="0" fontId="3" fillId="4" borderId="1" xfId="2" applyFill="1" applyBorder="1" applyAlignment="1">
      <alignment horizontal="center"/>
    </xf>
    <xf numFmtId="1" fontId="3" fillId="4" borderId="1" xfId="2" applyNumberFormat="1" applyFill="1" applyBorder="1" applyAlignment="1">
      <alignment horizontal="center"/>
    </xf>
    <xf numFmtId="10" fontId="5" fillId="4" borderId="1" xfId="2" applyNumberFormat="1" applyFont="1" applyFill="1" applyBorder="1" applyAlignment="1">
      <alignment horizontal="center"/>
    </xf>
    <xf numFmtId="0" fontId="10" fillId="4" borderId="1" xfId="2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3" fillId="4" borderId="1" xfId="2" applyFill="1" applyBorder="1" applyAlignment="1">
      <alignment horizontal="center" vertical="center"/>
    </xf>
    <xf numFmtId="0" fontId="3" fillId="4" borderId="1" xfId="1" applyNumberFormat="1" applyFont="1" applyFill="1" applyBorder="1" applyAlignment="1">
      <alignment horizontal="center" vertical="center"/>
    </xf>
    <xf numFmtId="10" fontId="5" fillId="4" borderId="1" xfId="1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/>
    </xf>
    <xf numFmtId="0" fontId="2" fillId="3" borderId="5" xfId="2" applyFont="1" applyFill="1" applyBorder="1" applyAlignment="1">
      <alignment horizontal="center" vertical="center" wrapText="1"/>
    </xf>
    <xf numFmtId="0" fontId="0" fillId="0" borderId="0" xfId="0" applyAlignment="1"/>
    <xf numFmtId="9" fontId="5" fillId="4" borderId="0" xfId="2" applyNumberFormat="1" applyFont="1" applyFill="1" applyBorder="1" applyAlignment="1">
      <alignment horizontal="center" vertical="center"/>
    </xf>
    <xf numFmtId="10" fontId="5" fillId="4" borderId="0" xfId="2" applyNumberFormat="1" applyFont="1" applyFill="1" applyBorder="1" applyAlignment="1">
      <alignment horizontal="center" vertical="center"/>
    </xf>
    <xf numFmtId="10" fontId="5" fillId="4" borderId="0" xfId="2" applyNumberFormat="1" applyFont="1" applyFill="1" applyBorder="1" applyAlignment="1">
      <alignment horizontal="center"/>
    </xf>
    <xf numFmtId="0" fontId="5" fillId="4" borderId="0" xfId="2" applyFont="1" applyFill="1" applyBorder="1" applyAlignment="1">
      <alignment horizontal="center"/>
    </xf>
    <xf numFmtId="1" fontId="5" fillId="4" borderId="0" xfId="2" applyNumberFormat="1" applyFont="1" applyFill="1" applyBorder="1" applyAlignment="1">
      <alignment horizontal="center"/>
    </xf>
    <xf numFmtId="0" fontId="3" fillId="0" borderId="0" xfId="2" applyBorder="1" applyAlignment="1">
      <alignment horizontal="center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NumberFormat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vertical="center"/>
    </xf>
    <xf numFmtId="0" fontId="5" fillId="2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vertical="center" wrapText="1"/>
    </xf>
    <xf numFmtId="0" fontId="17" fillId="0" borderId="0" xfId="2" applyFont="1" applyFill="1" applyBorder="1"/>
    <xf numFmtId="0" fontId="5" fillId="0" borderId="26" xfId="2" applyFont="1" applyBorder="1" applyAlignment="1">
      <alignment wrapText="1"/>
    </xf>
    <xf numFmtId="0" fontId="5" fillId="4" borderId="21" xfId="2" applyFont="1" applyFill="1" applyBorder="1" applyAlignment="1">
      <alignment horizontal="center"/>
    </xf>
    <xf numFmtId="0" fontId="3" fillId="0" borderId="1" xfId="2" applyBorder="1" applyAlignment="1">
      <alignment horizontal="center" vertical="center"/>
    </xf>
    <xf numFmtId="0" fontId="3" fillId="0" borderId="1" xfId="2" applyFont="1" applyBorder="1" applyAlignment="1">
      <alignment horizontal="justify" vertical="top" wrapText="1"/>
    </xf>
    <xf numFmtId="0" fontId="3" fillId="0" borderId="28" xfId="2" applyBorder="1" applyAlignment="1">
      <alignment horizontal="center" vertical="center"/>
    </xf>
    <xf numFmtId="0" fontId="3" fillId="0" borderId="28" xfId="2" applyFont="1" applyBorder="1" applyAlignment="1">
      <alignment horizontal="justify" vertical="top" wrapText="1"/>
    </xf>
    <xf numFmtId="10" fontId="5" fillId="4" borderId="29" xfId="2" applyNumberFormat="1" applyFont="1" applyFill="1" applyBorder="1" applyAlignment="1">
      <alignment horizontal="center"/>
    </xf>
    <xf numFmtId="10" fontId="5" fillId="4" borderId="31" xfId="2" applyNumberFormat="1" applyFont="1" applyFill="1" applyBorder="1" applyAlignment="1">
      <alignment horizontal="center"/>
    </xf>
    <xf numFmtId="0" fontId="3" fillId="0" borderId="33" xfId="2" applyBorder="1" applyAlignment="1">
      <alignment horizontal="center" vertical="center"/>
    </xf>
    <xf numFmtId="0" fontId="3" fillId="0" borderId="33" xfId="2" applyFont="1" applyBorder="1" applyAlignment="1">
      <alignment horizontal="justify" vertical="top" wrapText="1"/>
    </xf>
    <xf numFmtId="10" fontId="5" fillId="4" borderId="34" xfId="2" applyNumberFormat="1" applyFont="1" applyFill="1" applyBorder="1" applyAlignment="1">
      <alignment horizontal="center"/>
    </xf>
    <xf numFmtId="0" fontId="3" fillId="0" borderId="35" xfId="2" applyBorder="1" applyAlignment="1">
      <alignment horizontal="center"/>
    </xf>
    <xf numFmtId="0" fontId="3" fillId="0" borderId="36" xfId="2" applyBorder="1" applyAlignment="1">
      <alignment horizontal="center" vertical="center"/>
    </xf>
    <xf numFmtId="0" fontId="3" fillId="0" borderId="36" xfId="2" applyFont="1" applyBorder="1" applyAlignment="1">
      <alignment horizontal="justify" vertical="top" wrapText="1"/>
    </xf>
    <xf numFmtId="10" fontId="5" fillId="4" borderId="37" xfId="2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" fillId="0" borderId="1" xfId="2" applyBorder="1" applyAlignment="1">
      <alignment horizontal="center"/>
    </xf>
    <xf numFmtId="0" fontId="3" fillId="0" borderId="0" xfId="2" applyAlignment="1">
      <alignment horizontal="center"/>
    </xf>
    <xf numFmtId="0" fontId="3" fillId="0" borderId="10" xfId="2" applyBorder="1" applyAlignment="1">
      <alignment horizontal="center"/>
    </xf>
    <xf numFmtId="0" fontId="3" fillId="0" borderId="3" xfId="2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top"/>
    </xf>
    <xf numFmtId="0" fontId="2" fillId="0" borderId="1" xfId="2" applyFont="1" applyFill="1" applyBorder="1" applyAlignment="1">
      <alignment horizontal="center" vertical="center" wrapText="1"/>
    </xf>
    <xf numFmtId="0" fontId="3" fillId="0" borderId="27" xfId="2" applyBorder="1" applyAlignment="1">
      <alignment horizontal="center" vertical="center"/>
    </xf>
    <xf numFmtId="0" fontId="3" fillId="0" borderId="30" xfId="2" applyBorder="1" applyAlignment="1">
      <alignment horizontal="center" vertical="center"/>
    </xf>
    <xf numFmtId="0" fontId="3" fillId="0" borderId="32" xfId="2" applyBorder="1" applyAlignment="1">
      <alignment horizontal="center" vertical="center"/>
    </xf>
    <xf numFmtId="0" fontId="3" fillId="0" borderId="27" xfId="2" applyBorder="1" applyAlignment="1">
      <alignment horizontal="center" vertical="center" wrapText="1"/>
    </xf>
    <xf numFmtId="0" fontId="3" fillId="0" borderId="30" xfId="2" applyBorder="1" applyAlignment="1">
      <alignment horizontal="center" vertical="center" wrapText="1"/>
    </xf>
    <xf numFmtId="0" fontId="3" fillId="0" borderId="32" xfId="2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0" borderId="32" xfId="2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2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left" vertical="center" wrapText="1"/>
    </xf>
    <xf numFmtId="0" fontId="2" fillId="0" borderId="0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10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3" borderId="1" xfId="2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24" xfId="2" applyFont="1" applyBorder="1" applyAlignment="1">
      <alignment horizontal="center"/>
    </xf>
    <xf numFmtId="0" fontId="13" fillId="0" borderId="25" xfId="2" applyFont="1" applyBorder="1" applyAlignment="1">
      <alignment horizontal="center"/>
    </xf>
    <xf numFmtId="0" fontId="4" fillId="0" borderId="24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wrapText="1"/>
    </xf>
    <xf numFmtId="0" fontId="17" fillId="0" borderId="25" xfId="2" applyFont="1" applyBorder="1" applyAlignment="1">
      <alignment horizontal="center" wrapText="1"/>
    </xf>
    <xf numFmtId="0" fontId="13" fillId="0" borderId="1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0" fontId="14" fillId="0" borderId="0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left" vertical="top" wrapText="1"/>
    </xf>
    <xf numFmtId="0" fontId="4" fillId="0" borderId="0" xfId="2" applyFont="1" applyBorder="1" applyAlignment="1">
      <alignment horizontal="left" vertical="center"/>
    </xf>
    <xf numFmtId="0" fontId="3" fillId="0" borderId="24" xfId="2" applyBorder="1" applyAlignment="1">
      <alignment horizontal="center"/>
    </xf>
    <xf numFmtId="0" fontId="3" fillId="0" borderId="25" xfId="2" applyBorder="1" applyAlignment="1">
      <alignment horizontal="center"/>
    </xf>
    <xf numFmtId="0" fontId="15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14" fillId="0" borderId="0" xfId="2" applyFont="1" applyBorder="1" applyAlignment="1">
      <alignment horizontal="left" vertical="center"/>
    </xf>
    <xf numFmtId="0" fontId="3" fillId="0" borderId="5" xfId="2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4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justify" vertical="center" wrapText="1"/>
    </xf>
    <xf numFmtId="0" fontId="14" fillId="3" borderId="1" xfId="2" applyFont="1" applyFill="1" applyBorder="1" applyAlignment="1">
      <alignment horizontal="center"/>
    </xf>
    <xf numFmtId="0" fontId="16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4" fillId="0" borderId="38" xfId="2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14" fillId="0" borderId="24" xfId="2" applyFont="1" applyFill="1" applyBorder="1" applyAlignment="1">
      <alignment horizontal="justify" vertical="center" wrapText="1"/>
    </xf>
    <xf numFmtId="0" fontId="14" fillId="0" borderId="20" xfId="2" applyFont="1" applyFill="1" applyBorder="1" applyAlignment="1">
      <alignment horizontal="justify" vertical="center" wrapText="1"/>
    </xf>
    <xf numFmtId="0" fontId="14" fillId="0" borderId="25" xfId="2" applyFont="1" applyFill="1" applyBorder="1" applyAlignment="1">
      <alignment horizontal="justify" vertical="center" wrapText="1"/>
    </xf>
    <xf numFmtId="14" fontId="14" fillId="0" borderId="1" xfId="2" applyNumberFormat="1" applyFont="1" applyFill="1" applyBorder="1" applyAlignment="1">
      <alignment horizontal="center" vertical="center"/>
    </xf>
    <xf numFmtId="0" fontId="14" fillId="0" borderId="1" xfId="2" applyFont="1" applyBorder="1" applyAlignment="1">
      <alignment horizontal="left" wrapText="1"/>
    </xf>
  </cellXfs>
  <cellStyles count="5">
    <cellStyle name="Excel Built-in Normal" xfId="3"/>
    <cellStyle name="Normal" xfId="0" builtinId="0"/>
    <cellStyle name="Normal 2" xfId="2"/>
    <cellStyle name="Normal 3" xfId="4"/>
    <cellStyle name="Porcentaje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CRITERIOS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Auditoria_Cal_RP!$D$45:$D$50</c:f>
              <c:strCache>
                <c:ptCount val="6"/>
                <c:pt idx="0">
                  <c:v>Anamnesis </c:v>
                </c:pt>
                <c:pt idx="1">
                  <c:v>Objetivo del examen Fisico</c:v>
                </c:pt>
                <c:pt idx="2">
                  <c:v>Diagnostico </c:v>
                </c:pt>
                <c:pt idx="3">
                  <c:v>Servicios Ips Intrahospitalario y extramural</c:v>
                </c:pt>
                <c:pt idx="4">
                  <c:v>Profesional que Solicita la Referencia y Servicio al cual Remite</c:v>
                </c:pt>
                <c:pt idx="5">
                  <c:v>Adherencia al Formato Estandarizado de Referencia de Paciente</c:v>
                </c:pt>
              </c:strCache>
            </c:strRef>
          </c:cat>
          <c:val>
            <c:numRef>
              <c:f>Auditoria_Cal_RP!$E$45:$E$50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46845952"/>
        <c:axId val="205286208"/>
      </c:barChart>
      <c:catAx>
        <c:axId val="24684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286208"/>
        <c:crosses val="autoZero"/>
        <c:auto val="1"/>
        <c:lblAlgn val="ctr"/>
        <c:lblOffset val="100"/>
        <c:noMultiLvlLbl val="0"/>
      </c:catAx>
      <c:valAx>
        <c:axId val="20528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684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  <a:round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108021</xdr:colOff>
      <xdr:row>43</xdr:row>
      <xdr:rowOff>119928</xdr:rowOff>
    </xdr:from>
    <xdr:to>
      <xdr:col>10</xdr:col>
      <xdr:colOff>1039090</xdr:colOff>
      <xdr:row>50</xdr:row>
      <xdr:rowOff>311727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852089</xdr:colOff>
      <xdr:row>0</xdr:row>
      <xdr:rowOff>124667</xdr:rowOff>
    </xdr:from>
    <xdr:to>
      <xdr:col>1</xdr:col>
      <xdr:colOff>610056</xdr:colOff>
      <xdr:row>0</xdr:row>
      <xdr:rowOff>857250</xdr:rowOff>
    </xdr:to>
    <xdr:pic>
      <xdr:nvPicPr>
        <xdr:cNvPr id="3" name="Imagen 2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852089" y="124667"/>
          <a:ext cx="948592" cy="732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1010330</xdr:colOff>
      <xdr:row>0</xdr:row>
      <xdr:rowOff>200705</xdr:rowOff>
    </xdr:from>
    <xdr:to>
      <xdr:col>25</xdr:col>
      <xdr:colOff>1000124</xdr:colOff>
      <xdr:row>0</xdr:row>
      <xdr:rowOff>815632</xdr:rowOff>
    </xdr:to>
    <xdr:pic>
      <xdr:nvPicPr>
        <xdr:cNvPr id="4" name="2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62643" y="200705"/>
          <a:ext cx="1013731" cy="614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966066</xdr:colOff>
      <xdr:row>86</xdr:row>
      <xdr:rowOff>132052</xdr:rowOff>
    </xdr:from>
    <xdr:to>
      <xdr:col>16</xdr:col>
      <xdr:colOff>1143000</xdr:colOff>
      <xdr:row>86</xdr:row>
      <xdr:rowOff>970252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0879" y="24396990"/>
          <a:ext cx="14464434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104775</xdr:rowOff>
    </xdr:from>
    <xdr:to>
      <xdr:col>1</xdr:col>
      <xdr:colOff>419100</xdr:colOff>
      <xdr:row>0</xdr:row>
      <xdr:rowOff>704850</xdr:rowOff>
    </xdr:to>
    <xdr:pic>
      <xdr:nvPicPr>
        <xdr:cNvPr id="2" name="Imagen 2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19074" y="752475"/>
          <a:ext cx="96202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323850</xdr:colOff>
      <xdr:row>0</xdr:row>
      <xdr:rowOff>38100</xdr:rowOff>
    </xdr:from>
    <xdr:to>
      <xdr:col>11</xdr:col>
      <xdr:colOff>476249</xdr:colOff>
      <xdr:row>0</xdr:row>
      <xdr:rowOff>774832</xdr:rowOff>
    </xdr:to>
    <xdr:pic>
      <xdr:nvPicPr>
        <xdr:cNvPr id="3" name="2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85800"/>
          <a:ext cx="914399" cy="73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19051</xdr:colOff>
      <xdr:row>41</xdr:row>
      <xdr:rowOff>66675</xdr:rowOff>
    </xdr:from>
    <xdr:to>
      <xdr:col>10</xdr:col>
      <xdr:colOff>419101</xdr:colOff>
      <xdr:row>41</xdr:row>
      <xdr:rowOff>514350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1" y="18268950"/>
          <a:ext cx="7258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1"/>
  <sheetViews>
    <sheetView tabSelected="1" view="pageBreakPreview" zoomScale="40" zoomScaleNormal="70" zoomScaleSheetLayoutView="40" workbookViewId="0">
      <selection activeCell="D18" sqref="D18"/>
    </sheetView>
  </sheetViews>
  <sheetFormatPr baseColWidth="10" defaultRowHeight="12.75"/>
  <cols>
    <col min="1" max="1" width="18" style="16" customWidth="1"/>
    <col min="2" max="2" width="22.85546875" style="16" customWidth="1"/>
    <col min="3" max="3" width="7.42578125" style="16" customWidth="1"/>
    <col min="4" max="4" width="86.42578125" style="20" customWidth="1"/>
    <col min="5" max="24" width="21.5703125" style="21" customWidth="1"/>
    <col min="25" max="27" width="15.28515625" style="16" customWidth="1"/>
    <col min="28" max="28" width="11.42578125" style="1" hidden="1" customWidth="1"/>
    <col min="29" max="16384" width="11.42578125" style="1"/>
  </cols>
  <sheetData>
    <row r="1" spans="1:28" ht="72.75" customHeight="1">
      <c r="A1" s="91"/>
      <c r="B1" s="91"/>
      <c r="C1" s="91"/>
      <c r="D1" s="90" t="s">
        <v>96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1" t="s">
        <v>94</v>
      </c>
    </row>
    <row r="2" spans="1:28" s="74" customFormat="1" ht="29.25" customHeight="1">
      <c r="A2" s="113" t="s">
        <v>102</v>
      </c>
      <c r="B2" s="113"/>
      <c r="C2" s="113"/>
      <c r="D2" s="99" t="s">
        <v>101</v>
      </c>
      <c r="E2" s="99"/>
      <c r="F2" s="99"/>
      <c r="G2" s="99"/>
      <c r="H2" s="99"/>
      <c r="I2" s="99"/>
      <c r="J2" s="99"/>
      <c r="K2" s="99"/>
      <c r="L2" s="99"/>
      <c r="M2" s="99" t="s">
        <v>108</v>
      </c>
      <c r="N2" s="99"/>
      <c r="O2" s="99"/>
      <c r="P2" s="99"/>
      <c r="Q2" s="99"/>
      <c r="R2" s="99"/>
      <c r="S2" s="99"/>
      <c r="T2" s="99"/>
      <c r="U2" s="99"/>
      <c r="V2" s="99"/>
      <c r="W2" s="99" t="s">
        <v>98</v>
      </c>
      <c r="X2" s="99"/>
      <c r="Y2" s="99" t="s">
        <v>74</v>
      </c>
      <c r="Z2" s="99"/>
      <c r="AA2" s="99"/>
      <c r="AB2" s="74" t="s">
        <v>15</v>
      </c>
    </row>
    <row r="3" spans="1:28" ht="16.5" customHeight="1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4"/>
      <c r="AB3" s="1" t="s">
        <v>95</v>
      </c>
    </row>
    <row r="4" spans="1:28" ht="20.25" customHeight="1">
      <c r="A4" s="102" t="s">
        <v>0</v>
      </c>
      <c r="B4" s="102"/>
      <c r="C4" s="102"/>
      <c r="D4" s="114" t="s">
        <v>1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6"/>
      <c r="Y4" s="100" t="s">
        <v>2</v>
      </c>
      <c r="Z4" s="100" t="s">
        <v>3</v>
      </c>
      <c r="AA4" s="100" t="s">
        <v>16</v>
      </c>
    </row>
    <row r="5" spans="1:28" ht="20.25" customHeight="1">
      <c r="A5" s="102" t="s">
        <v>4</v>
      </c>
      <c r="B5" s="102"/>
      <c r="C5" s="102"/>
      <c r="D5" s="117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9"/>
      <c r="Y5" s="101"/>
      <c r="Z5" s="101"/>
      <c r="AA5" s="101"/>
    </row>
    <row r="6" spans="1:28" ht="20.25" customHeight="1">
      <c r="A6" s="102" t="s">
        <v>5</v>
      </c>
      <c r="B6" s="102"/>
      <c r="C6" s="102"/>
      <c r="D6" s="120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2"/>
      <c r="Y6" s="101"/>
      <c r="Z6" s="101"/>
      <c r="AA6" s="101"/>
    </row>
    <row r="7" spans="1:28" ht="21.75" customHeight="1">
      <c r="A7" s="123" t="s">
        <v>17</v>
      </c>
      <c r="B7" s="125" t="s">
        <v>6</v>
      </c>
      <c r="C7" s="123" t="s">
        <v>7</v>
      </c>
      <c r="D7" s="71" t="s">
        <v>97</v>
      </c>
      <c r="E7" s="68"/>
      <c r="F7" s="68"/>
      <c r="G7" s="68"/>
      <c r="H7" s="68"/>
      <c r="I7" s="68"/>
      <c r="J7" s="68"/>
      <c r="K7" s="68"/>
      <c r="L7" s="69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70"/>
      <c r="Y7" s="101"/>
      <c r="Z7" s="101"/>
      <c r="AA7" s="101"/>
    </row>
    <row r="8" spans="1:28" ht="21.75" customHeight="1">
      <c r="A8" s="123"/>
      <c r="B8" s="125"/>
      <c r="C8" s="123"/>
      <c r="D8" s="72" t="s">
        <v>18</v>
      </c>
      <c r="E8" s="2"/>
      <c r="F8" s="2"/>
      <c r="G8" s="2"/>
      <c r="H8" s="2"/>
      <c r="I8" s="2"/>
      <c r="J8" s="2"/>
      <c r="K8" s="2"/>
      <c r="L8" s="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4"/>
      <c r="Y8" s="101"/>
      <c r="Z8" s="101"/>
      <c r="AA8" s="101"/>
    </row>
    <row r="9" spans="1:28" ht="21.75" customHeight="1">
      <c r="A9" s="123"/>
      <c r="B9" s="125"/>
      <c r="C9" s="123"/>
      <c r="D9" s="73" t="s">
        <v>19</v>
      </c>
      <c r="E9" s="5"/>
      <c r="F9" s="6"/>
      <c r="G9" s="6"/>
      <c r="H9" s="6"/>
      <c r="I9" s="6"/>
      <c r="J9" s="6"/>
      <c r="K9" s="6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101"/>
      <c r="Z9" s="101"/>
      <c r="AA9" s="101"/>
    </row>
    <row r="10" spans="1:28" ht="21.75" customHeight="1">
      <c r="A10" s="123"/>
      <c r="B10" s="125"/>
      <c r="C10" s="123"/>
      <c r="D10" s="72" t="s">
        <v>51</v>
      </c>
      <c r="E10" s="8"/>
      <c r="F10" s="8"/>
      <c r="G10" s="8"/>
      <c r="H10" s="8"/>
      <c r="I10" s="8"/>
      <c r="J10" s="8"/>
      <c r="K10" s="8"/>
      <c r="L10" s="9"/>
      <c r="M10" s="9"/>
      <c r="N10" s="8"/>
      <c r="O10" s="8"/>
      <c r="P10" s="8"/>
      <c r="Q10" s="8"/>
      <c r="R10" s="8"/>
      <c r="S10" s="8"/>
      <c r="T10" s="8"/>
      <c r="U10" s="8"/>
      <c r="V10" s="8"/>
      <c r="W10" s="8"/>
      <c r="X10" s="9"/>
      <c r="Y10" s="101"/>
      <c r="Z10" s="101"/>
      <c r="AA10" s="101"/>
    </row>
    <row r="11" spans="1:28" ht="21.75" customHeight="1">
      <c r="A11" s="124"/>
      <c r="B11" s="126"/>
      <c r="C11" s="124"/>
      <c r="D11" s="60" t="s">
        <v>20</v>
      </c>
      <c r="E11" s="127" t="s">
        <v>21</v>
      </c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9"/>
      <c r="Y11" s="101"/>
      <c r="Z11" s="101"/>
      <c r="AA11" s="101"/>
    </row>
    <row r="12" spans="1:28" ht="29.25" customHeight="1">
      <c r="A12" s="103" t="s">
        <v>8</v>
      </c>
      <c r="B12" s="103">
        <f>COUNTIF(E12:X16,"cumple")</f>
        <v>0</v>
      </c>
      <c r="C12" s="10">
        <v>1</v>
      </c>
      <c r="D12" s="11" t="s">
        <v>22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>
        <f t="shared" ref="Y12:Y33" si="0">COUNTIF(E12:X12,"CUMPLE")</f>
        <v>0</v>
      </c>
      <c r="Z12" s="35">
        <f t="shared" ref="Z12:Z33" si="1">COUNTIF(E12:X12,"CUMPLE")+COUNTIF(E12:X12,"NO CUMPLE")</f>
        <v>0</v>
      </c>
      <c r="AA12" s="36" t="e">
        <f t="shared" ref="AA12:AA33" si="2">Y12/Z12</f>
        <v>#DIV/0!</v>
      </c>
    </row>
    <row r="13" spans="1:28" ht="29.25" customHeight="1">
      <c r="A13" s="103"/>
      <c r="B13" s="103"/>
      <c r="C13" s="10">
        <f>C12+1</f>
        <v>2</v>
      </c>
      <c r="D13" s="11" t="s">
        <v>23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4">
        <f t="shared" si="0"/>
        <v>0</v>
      </c>
      <c r="Z13" s="35">
        <f t="shared" si="1"/>
        <v>0</v>
      </c>
      <c r="AA13" s="36" t="e">
        <f t="shared" si="2"/>
        <v>#DIV/0!</v>
      </c>
    </row>
    <row r="14" spans="1:28" ht="29.25" customHeight="1">
      <c r="A14" s="103"/>
      <c r="B14" s="103">
        <f>(COUNTIF(E12:X16,"cumple")+COUNTIF(E12:X16,"no cumple"))</f>
        <v>0</v>
      </c>
      <c r="C14" s="10">
        <f t="shared" ref="C14:C33" si="3">C13+1</f>
        <v>3</v>
      </c>
      <c r="D14" s="12" t="s">
        <v>24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4">
        <f t="shared" si="0"/>
        <v>0</v>
      </c>
      <c r="Z14" s="35">
        <f t="shared" si="1"/>
        <v>0</v>
      </c>
      <c r="AA14" s="36" t="e">
        <f t="shared" si="2"/>
        <v>#DIV/0!</v>
      </c>
    </row>
    <row r="15" spans="1:28" ht="29.25" customHeight="1">
      <c r="A15" s="103"/>
      <c r="B15" s="103"/>
      <c r="C15" s="10">
        <f t="shared" si="3"/>
        <v>4</v>
      </c>
      <c r="D15" s="12" t="s">
        <v>25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4">
        <f t="shared" si="0"/>
        <v>0</v>
      </c>
      <c r="Z15" s="35">
        <f t="shared" si="1"/>
        <v>0</v>
      </c>
      <c r="AA15" s="36" t="e">
        <f t="shared" si="2"/>
        <v>#DIV/0!</v>
      </c>
    </row>
    <row r="16" spans="1:28" ht="29.25" customHeight="1">
      <c r="A16" s="103"/>
      <c r="B16" s="13" t="e">
        <f>B12/B14</f>
        <v>#DIV/0!</v>
      </c>
      <c r="C16" s="10">
        <f t="shared" si="3"/>
        <v>5</v>
      </c>
      <c r="D16" s="11" t="s">
        <v>26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4">
        <f t="shared" si="0"/>
        <v>0</v>
      </c>
      <c r="Z16" s="35">
        <f t="shared" si="1"/>
        <v>0</v>
      </c>
      <c r="AA16" s="36" t="e">
        <f t="shared" si="2"/>
        <v>#DIV/0!</v>
      </c>
    </row>
    <row r="17" spans="1:27" ht="29.25" customHeight="1">
      <c r="A17" s="103" t="s">
        <v>78</v>
      </c>
      <c r="B17" s="14">
        <f>COUNTIF(E17:X19,"cumple")</f>
        <v>0</v>
      </c>
      <c r="C17" s="10">
        <f>C16+1</f>
        <v>6</v>
      </c>
      <c r="D17" s="11" t="s">
        <v>27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4">
        <f t="shared" si="0"/>
        <v>0</v>
      </c>
      <c r="Z17" s="35">
        <f t="shared" si="1"/>
        <v>0</v>
      </c>
      <c r="AA17" s="36" t="e">
        <f t="shared" si="2"/>
        <v>#DIV/0!</v>
      </c>
    </row>
    <row r="18" spans="1:27" ht="29.25" customHeight="1">
      <c r="A18" s="103"/>
      <c r="B18" s="14">
        <f>(COUNTIF(E17:X19,"cumple")+COUNTIF(E17:X19,"no cumple"))</f>
        <v>0</v>
      </c>
      <c r="C18" s="10">
        <f>C17+1</f>
        <v>7</v>
      </c>
      <c r="D18" s="11" t="s">
        <v>112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4">
        <f t="shared" si="0"/>
        <v>0</v>
      </c>
      <c r="Z18" s="35">
        <f t="shared" si="1"/>
        <v>0</v>
      </c>
      <c r="AA18" s="36" t="e">
        <f t="shared" si="2"/>
        <v>#DIV/0!</v>
      </c>
    </row>
    <row r="19" spans="1:27" ht="29.25" customHeight="1">
      <c r="A19" s="103"/>
      <c r="B19" s="13" t="e">
        <f>B17/B18</f>
        <v>#DIV/0!</v>
      </c>
      <c r="C19" s="10">
        <f t="shared" si="3"/>
        <v>8</v>
      </c>
      <c r="D19" s="11" t="s">
        <v>28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4">
        <f t="shared" si="0"/>
        <v>0</v>
      </c>
      <c r="Z19" s="35">
        <f t="shared" si="1"/>
        <v>0</v>
      </c>
      <c r="AA19" s="36" t="e">
        <f t="shared" si="2"/>
        <v>#DIV/0!</v>
      </c>
    </row>
    <row r="20" spans="1:27" ht="29.25" customHeight="1">
      <c r="A20" s="14" t="s">
        <v>9</v>
      </c>
      <c r="B20" s="15" t="e">
        <f>AA20</f>
        <v>#DIV/0!</v>
      </c>
      <c r="C20" s="10">
        <f>C19+1</f>
        <v>9</v>
      </c>
      <c r="D20" s="11" t="s">
        <v>77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4">
        <f t="shared" si="0"/>
        <v>0</v>
      </c>
      <c r="Z20" s="35">
        <f t="shared" si="1"/>
        <v>0</v>
      </c>
      <c r="AA20" s="36" t="e">
        <f t="shared" si="2"/>
        <v>#DIV/0!</v>
      </c>
    </row>
    <row r="21" spans="1:27" ht="40.5" customHeight="1">
      <c r="A21" s="103" t="s">
        <v>79</v>
      </c>
      <c r="B21" s="14">
        <f>COUNTIF(E21:X24,"cumple")</f>
        <v>0</v>
      </c>
      <c r="C21" s="10">
        <f>C20+1</f>
        <v>10</v>
      </c>
      <c r="D21" s="11" t="s">
        <v>81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4">
        <f t="shared" si="0"/>
        <v>0</v>
      </c>
      <c r="Z21" s="35">
        <f t="shared" si="1"/>
        <v>0</v>
      </c>
      <c r="AA21" s="36" t="e">
        <f t="shared" si="2"/>
        <v>#DIV/0!</v>
      </c>
    </row>
    <row r="22" spans="1:27" ht="29.25" customHeight="1">
      <c r="A22" s="103"/>
      <c r="B22" s="103">
        <f>(COUNTIF(E21:X24,"cumple")+COUNTIF(E21:X24,"no cumple"))</f>
        <v>0</v>
      </c>
      <c r="C22" s="10">
        <f t="shared" si="3"/>
        <v>11</v>
      </c>
      <c r="D22" s="11" t="s">
        <v>80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4">
        <f t="shared" si="0"/>
        <v>0</v>
      </c>
      <c r="Z22" s="35">
        <f t="shared" si="1"/>
        <v>0</v>
      </c>
      <c r="AA22" s="36" t="e">
        <f t="shared" si="2"/>
        <v>#DIV/0!</v>
      </c>
    </row>
    <row r="23" spans="1:27" ht="29.25" customHeight="1">
      <c r="A23" s="103"/>
      <c r="B23" s="103"/>
      <c r="C23" s="10">
        <f t="shared" si="3"/>
        <v>12</v>
      </c>
      <c r="D23" s="12" t="s">
        <v>82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4">
        <f t="shared" si="0"/>
        <v>0</v>
      </c>
      <c r="Z23" s="35">
        <f t="shared" si="1"/>
        <v>0</v>
      </c>
      <c r="AA23" s="36" t="e">
        <f t="shared" si="2"/>
        <v>#DIV/0!</v>
      </c>
    </row>
    <row r="24" spans="1:27" ht="29.25" customHeight="1">
      <c r="A24" s="103"/>
      <c r="B24" s="13" t="e">
        <f>B21/B22</f>
        <v>#DIV/0!</v>
      </c>
      <c r="C24" s="10">
        <f t="shared" si="3"/>
        <v>13</v>
      </c>
      <c r="D24" s="11" t="s">
        <v>83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4">
        <f t="shared" si="0"/>
        <v>0</v>
      </c>
      <c r="Z24" s="35">
        <f t="shared" si="1"/>
        <v>0</v>
      </c>
      <c r="AA24" s="36" t="e">
        <f t="shared" si="2"/>
        <v>#DIV/0!</v>
      </c>
    </row>
    <row r="25" spans="1:27" ht="29.25" customHeight="1">
      <c r="A25" s="103" t="s">
        <v>84</v>
      </c>
      <c r="B25" s="14">
        <f>COUNTIF(E25:X27,"cumple")</f>
        <v>0</v>
      </c>
      <c r="C25" s="10">
        <f>C24+1</f>
        <v>14</v>
      </c>
      <c r="D25" s="11" t="s">
        <v>86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4">
        <f t="shared" si="0"/>
        <v>0</v>
      </c>
      <c r="Z25" s="35">
        <f t="shared" si="1"/>
        <v>0</v>
      </c>
      <c r="AA25" s="36" t="e">
        <f t="shared" si="2"/>
        <v>#DIV/0!</v>
      </c>
    </row>
    <row r="26" spans="1:27" ht="29.25" customHeight="1">
      <c r="A26" s="103"/>
      <c r="B26" s="14">
        <f>(COUNTIF(E25:X27,"cumple")+COUNTIF(E25:X27,"no cumple"))</f>
        <v>0</v>
      </c>
      <c r="C26" s="10">
        <f t="shared" si="3"/>
        <v>15</v>
      </c>
      <c r="D26" s="11" t="s">
        <v>85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4">
        <f t="shared" si="0"/>
        <v>0</v>
      </c>
      <c r="Z26" s="35">
        <f t="shared" si="1"/>
        <v>0</v>
      </c>
      <c r="AA26" s="36" t="e">
        <f t="shared" si="2"/>
        <v>#DIV/0!</v>
      </c>
    </row>
    <row r="27" spans="1:27" ht="29.25" customHeight="1">
      <c r="A27" s="103"/>
      <c r="B27" s="13" t="e">
        <f>B25/B26</f>
        <v>#DIV/0!</v>
      </c>
      <c r="C27" s="10">
        <f t="shared" si="3"/>
        <v>16</v>
      </c>
      <c r="D27" s="11" t="s">
        <v>29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4">
        <f t="shared" si="0"/>
        <v>0</v>
      </c>
      <c r="Z27" s="35">
        <f t="shared" si="1"/>
        <v>0</v>
      </c>
      <c r="AA27" s="36" t="e">
        <f t="shared" si="2"/>
        <v>#DIV/0!</v>
      </c>
    </row>
    <row r="28" spans="1:27" ht="29.25" customHeight="1">
      <c r="A28" s="103" t="s">
        <v>89</v>
      </c>
      <c r="B28" s="103">
        <f>COUNTIF(E28:X33,"cumple")</f>
        <v>0</v>
      </c>
      <c r="C28" s="10">
        <f>C27+1</f>
        <v>17</v>
      </c>
      <c r="D28" s="11" t="s">
        <v>87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4">
        <f t="shared" si="0"/>
        <v>0</v>
      </c>
      <c r="Z28" s="35">
        <f t="shared" si="1"/>
        <v>0</v>
      </c>
      <c r="AA28" s="36" t="e">
        <f t="shared" si="2"/>
        <v>#DIV/0!</v>
      </c>
    </row>
    <row r="29" spans="1:27" ht="29.25" customHeight="1">
      <c r="A29" s="103"/>
      <c r="B29" s="103"/>
      <c r="C29" s="10">
        <f t="shared" si="3"/>
        <v>18</v>
      </c>
      <c r="D29" s="11" t="s">
        <v>88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4">
        <f t="shared" si="0"/>
        <v>0</v>
      </c>
      <c r="Z29" s="35">
        <f t="shared" si="1"/>
        <v>0</v>
      </c>
      <c r="AA29" s="36" t="e">
        <f t="shared" si="2"/>
        <v>#DIV/0!</v>
      </c>
    </row>
    <row r="30" spans="1:27" ht="29.25" customHeight="1">
      <c r="A30" s="103"/>
      <c r="B30" s="103">
        <f>(COUNTIF(E28:X33,"cumple")+COUNTIF(E28:X33,"no cumple"))</f>
        <v>0</v>
      </c>
      <c r="C30" s="10">
        <f t="shared" si="3"/>
        <v>19</v>
      </c>
      <c r="D30" s="11" t="s">
        <v>90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4">
        <f t="shared" si="0"/>
        <v>0</v>
      </c>
      <c r="Z30" s="35">
        <f t="shared" si="1"/>
        <v>0</v>
      </c>
      <c r="AA30" s="36" t="e">
        <f t="shared" si="2"/>
        <v>#DIV/0!</v>
      </c>
    </row>
    <row r="31" spans="1:27" ht="29.25" customHeight="1">
      <c r="A31" s="103"/>
      <c r="B31" s="103"/>
      <c r="C31" s="10">
        <f t="shared" si="3"/>
        <v>20</v>
      </c>
      <c r="D31" s="11" t="s">
        <v>91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4">
        <f t="shared" si="0"/>
        <v>0</v>
      </c>
      <c r="Z31" s="35">
        <f t="shared" si="1"/>
        <v>0</v>
      </c>
      <c r="AA31" s="36" t="e">
        <f t="shared" si="2"/>
        <v>#DIV/0!</v>
      </c>
    </row>
    <row r="32" spans="1:27" ht="29.25" customHeight="1">
      <c r="A32" s="103"/>
      <c r="B32" s="103"/>
      <c r="C32" s="10">
        <f t="shared" si="3"/>
        <v>21</v>
      </c>
      <c r="D32" s="11" t="s">
        <v>92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4">
        <f t="shared" si="0"/>
        <v>0</v>
      </c>
      <c r="Z32" s="35">
        <f t="shared" si="1"/>
        <v>0</v>
      </c>
      <c r="AA32" s="36" t="e">
        <f t="shared" si="2"/>
        <v>#DIV/0!</v>
      </c>
    </row>
    <row r="33" spans="1:28" ht="29.25" customHeight="1">
      <c r="A33" s="103"/>
      <c r="B33" s="13" t="e">
        <f>B28/B30</f>
        <v>#DIV/0!</v>
      </c>
      <c r="C33" s="10">
        <f t="shared" si="3"/>
        <v>22</v>
      </c>
      <c r="D33" s="37" t="s">
        <v>93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8">
        <f t="shared" si="0"/>
        <v>0</v>
      </c>
      <c r="Z33" s="35">
        <f t="shared" si="1"/>
        <v>0</v>
      </c>
      <c r="AA33" s="36" t="e">
        <f t="shared" si="2"/>
        <v>#DIV/0!</v>
      </c>
    </row>
    <row r="34" spans="1:28">
      <c r="D34" s="41" t="s">
        <v>2</v>
      </c>
      <c r="E34" s="51">
        <f>COUNTIF(E12:E33,"cumple")</f>
        <v>0</v>
      </c>
      <c r="F34" s="51"/>
      <c r="G34" s="51"/>
      <c r="H34" s="51"/>
      <c r="I34" s="51"/>
      <c r="J34" s="51">
        <f t="shared" ref="J34:X34" si="4">COUNTIF(J12:J33,"cumple")</f>
        <v>0</v>
      </c>
      <c r="K34" s="51">
        <f t="shared" si="4"/>
        <v>0</v>
      </c>
      <c r="L34" s="51">
        <f t="shared" si="4"/>
        <v>0</v>
      </c>
      <c r="M34" s="51">
        <f t="shared" si="4"/>
        <v>0</v>
      </c>
      <c r="N34" s="51">
        <f t="shared" si="4"/>
        <v>0</v>
      </c>
      <c r="O34" s="51">
        <f t="shared" si="4"/>
        <v>0</v>
      </c>
      <c r="P34" s="51">
        <f t="shared" si="4"/>
        <v>0</v>
      </c>
      <c r="Q34" s="51">
        <f t="shared" si="4"/>
        <v>0</v>
      </c>
      <c r="R34" s="51">
        <f t="shared" si="4"/>
        <v>0</v>
      </c>
      <c r="S34" s="51">
        <f t="shared" si="4"/>
        <v>0</v>
      </c>
      <c r="T34" s="51">
        <f t="shared" si="4"/>
        <v>0</v>
      </c>
      <c r="U34" s="51">
        <f t="shared" si="4"/>
        <v>0</v>
      </c>
      <c r="V34" s="51">
        <f t="shared" si="4"/>
        <v>0</v>
      </c>
      <c r="W34" s="51">
        <f t="shared" si="4"/>
        <v>0</v>
      </c>
      <c r="X34" s="51">
        <f t="shared" si="4"/>
        <v>0</v>
      </c>
      <c r="Y34" s="17">
        <f>SUM(E34:X34)</f>
        <v>0</v>
      </c>
      <c r="Z34" s="98"/>
      <c r="AA34" s="98"/>
    </row>
    <row r="35" spans="1:28">
      <c r="D35" s="41" t="s">
        <v>10</v>
      </c>
      <c r="E35" s="52">
        <f t="shared" ref="E35:X35" si="5">COUNTIF(E12:E33,"cumple")+COUNTIF(E12:E33,"no cumple")</f>
        <v>0</v>
      </c>
      <c r="F35" s="52"/>
      <c r="G35" s="52"/>
      <c r="H35" s="52"/>
      <c r="I35" s="52"/>
      <c r="J35" s="52">
        <f t="shared" si="5"/>
        <v>0</v>
      </c>
      <c r="K35" s="52">
        <f t="shared" si="5"/>
        <v>0</v>
      </c>
      <c r="L35" s="52">
        <f t="shared" si="5"/>
        <v>0</v>
      </c>
      <c r="M35" s="52">
        <f t="shared" si="5"/>
        <v>0</v>
      </c>
      <c r="N35" s="52">
        <f t="shared" si="5"/>
        <v>0</v>
      </c>
      <c r="O35" s="52">
        <f t="shared" si="5"/>
        <v>0</v>
      </c>
      <c r="P35" s="52">
        <f t="shared" si="5"/>
        <v>0</v>
      </c>
      <c r="Q35" s="52">
        <f t="shared" si="5"/>
        <v>0</v>
      </c>
      <c r="R35" s="52">
        <f t="shared" si="5"/>
        <v>0</v>
      </c>
      <c r="S35" s="52">
        <f t="shared" si="5"/>
        <v>0</v>
      </c>
      <c r="T35" s="52">
        <f t="shared" si="5"/>
        <v>0</v>
      </c>
      <c r="U35" s="52">
        <f t="shared" si="5"/>
        <v>0</v>
      </c>
      <c r="V35" s="52">
        <f t="shared" si="5"/>
        <v>0</v>
      </c>
      <c r="W35" s="52">
        <f t="shared" si="5"/>
        <v>0</v>
      </c>
      <c r="X35" s="52">
        <f t="shared" si="5"/>
        <v>0</v>
      </c>
      <c r="Y35" s="18">
        <f>SUM(E35:X35)</f>
        <v>0</v>
      </c>
      <c r="Z35" s="96"/>
      <c r="AA35" s="96"/>
    </row>
    <row r="36" spans="1:28">
      <c r="D36" s="42" t="s">
        <v>11</v>
      </c>
      <c r="E36" s="53" t="e">
        <f>E34/E35</f>
        <v>#DIV/0!</v>
      </c>
      <c r="F36" s="53"/>
      <c r="G36" s="53"/>
      <c r="H36" s="53"/>
      <c r="I36" s="53"/>
      <c r="J36" s="53" t="e">
        <f t="shared" ref="J36:X36" si="6">J34/J35</f>
        <v>#DIV/0!</v>
      </c>
      <c r="K36" s="53" t="e">
        <f t="shared" si="6"/>
        <v>#DIV/0!</v>
      </c>
      <c r="L36" s="53" t="e">
        <f t="shared" si="6"/>
        <v>#DIV/0!</v>
      </c>
      <c r="M36" s="53" t="e">
        <f t="shared" si="6"/>
        <v>#DIV/0!</v>
      </c>
      <c r="N36" s="53" t="e">
        <f t="shared" si="6"/>
        <v>#DIV/0!</v>
      </c>
      <c r="O36" s="53" t="e">
        <f t="shared" si="6"/>
        <v>#DIV/0!</v>
      </c>
      <c r="P36" s="53" t="e">
        <f t="shared" si="6"/>
        <v>#DIV/0!</v>
      </c>
      <c r="Q36" s="53" t="e">
        <f t="shared" si="6"/>
        <v>#DIV/0!</v>
      </c>
      <c r="R36" s="53" t="e">
        <f t="shared" si="6"/>
        <v>#DIV/0!</v>
      </c>
      <c r="S36" s="53" t="e">
        <f t="shared" si="6"/>
        <v>#DIV/0!</v>
      </c>
      <c r="T36" s="53" t="e">
        <f t="shared" si="6"/>
        <v>#DIV/0!</v>
      </c>
      <c r="U36" s="53" t="e">
        <f t="shared" si="6"/>
        <v>#DIV/0!</v>
      </c>
      <c r="V36" s="53" t="e">
        <f t="shared" si="6"/>
        <v>#DIV/0!</v>
      </c>
      <c r="W36" s="53" t="e">
        <f t="shared" si="6"/>
        <v>#DIV/0!</v>
      </c>
      <c r="X36" s="53" t="e">
        <f t="shared" si="6"/>
        <v>#DIV/0!</v>
      </c>
      <c r="Y36" s="19" t="e">
        <f>Y34/Y35</f>
        <v>#DIV/0!</v>
      </c>
      <c r="Z36" s="96"/>
      <c r="AA36" s="96"/>
    </row>
    <row r="37" spans="1:28">
      <c r="Z37" s="96"/>
      <c r="AA37" s="96"/>
    </row>
    <row r="38" spans="1:28"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96"/>
      <c r="Z38" s="96"/>
      <c r="AA38" s="96"/>
    </row>
    <row r="39" spans="1:28">
      <c r="D39" s="39" t="s">
        <v>12</v>
      </c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56"/>
      <c r="P39" s="54"/>
      <c r="Q39" s="56"/>
      <c r="R39" s="56"/>
      <c r="S39" s="56"/>
      <c r="T39" s="56"/>
      <c r="U39" s="56"/>
      <c r="V39" s="56"/>
      <c r="W39" s="56"/>
      <c r="X39" s="56"/>
      <c r="Y39" s="96"/>
      <c r="Z39" s="96"/>
      <c r="AA39" s="96"/>
    </row>
    <row r="40" spans="1:28">
      <c r="D40" s="40" t="s">
        <v>13</v>
      </c>
      <c r="E40" s="57">
        <f t="shared" ref="E40:X40" si="7">E10</f>
        <v>0</v>
      </c>
      <c r="F40" s="57"/>
      <c r="G40" s="57"/>
      <c r="H40" s="57"/>
      <c r="I40" s="57"/>
      <c r="J40" s="57">
        <f t="shared" si="7"/>
        <v>0</v>
      </c>
      <c r="K40" s="57">
        <f t="shared" si="7"/>
        <v>0</v>
      </c>
      <c r="L40" s="57">
        <f t="shared" si="7"/>
        <v>0</v>
      </c>
      <c r="M40" s="57">
        <f t="shared" si="7"/>
        <v>0</v>
      </c>
      <c r="N40" s="57">
        <f t="shared" si="7"/>
        <v>0</v>
      </c>
      <c r="O40" s="57">
        <f t="shared" si="7"/>
        <v>0</v>
      </c>
      <c r="P40" s="57">
        <f t="shared" si="7"/>
        <v>0</v>
      </c>
      <c r="Q40" s="57">
        <f t="shared" si="7"/>
        <v>0</v>
      </c>
      <c r="R40" s="57">
        <f t="shared" si="7"/>
        <v>0</v>
      </c>
      <c r="S40" s="57">
        <f t="shared" si="7"/>
        <v>0</v>
      </c>
      <c r="T40" s="57">
        <f t="shared" si="7"/>
        <v>0</v>
      </c>
      <c r="U40" s="57">
        <f t="shared" si="7"/>
        <v>0</v>
      </c>
      <c r="V40" s="57">
        <f t="shared" si="7"/>
        <v>0</v>
      </c>
      <c r="W40" s="57">
        <f t="shared" si="7"/>
        <v>0</v>
      </c>
      <c r="X40" s="57">
        <f t="shared" si="7"/>
        <v>0</v>
      </c>
      <c r="Y40" s="96"/>
      <c r="Z40" s="96"/>
      <c r="AA40" s="96"/>
    </row>
    <row r="41" spans="1:28">
      <c r="D41" s="40" t="s">
        <v>14</v>
      </c>
      <c r="E41" s="58" t="e">
        <f t="shared" ref="E41:Q41" si="8">E36</f>
        <v>#DIV/0!</v>
      </c>
      <c r="F41" s="58"/>
      <c r="G41" s="58"/>
      <c r="H41" s="58"/>
      <c r="I41" s="58"/>
      <c r="J41" s="58" t="e">
        <f t="shared" si="8"/>
        <v>#DIV/0!</v>
      </c>
      <c r="K41" s="58" t="e">
        <f t="shared" si="8"/>
        <v>#DIV/0!</v>
      </c>
      <c r="L41" s="58" t="e">
        <f t="shared" si="8"/>
        <v>#DIV/0!</v>
      </c>
      <c r="M41" s="58" t="e">
        <f t="shared" si="8"/>
        <v>#DIV/0!</v>
      </c>
      <c r="N41" s="58" t="e">
        <f t="shared" si="8"/>
        <v>#DIV/0!</v>
      </c>
      <c r="O41" s="58" t="e">
        <f t="shared" si="8"/>
        <v>#DIV/0!</v>
      </c>
      <c r="P41" s="58" t="e">
        <f t="shared" si="8"/>
        <v>#DIV/0!</v>
      </c>
      <c r="Q41" s="58" t="e">
        <f t="shared" si="8"/>
        <v>#DIV/0!</v>
      </c>
      <c r="R41" s="58" t="e">
        <f t="shared" ref="R41:W41" si="9">R36</f>
        <v>#DIV/0!</v>
      </c>
      <c r="S41" s="58" t="e">
        <f t="shared" si="9"/>
        <v>#DIV/0!</v>
      </c>
      <c r="T41" s="58" t="e">
        <f t="shared" si="9"/>
        <v>#DIV/0!</v>
      </c>
      <c r="U41" s="58" t="e">
        <f t="shared" si="9"/>
        <v>#DIV/0!</v>
      </c>
      <c r="V41" s="58" t="e">
        <f t="shared" si="9"/>
        <v>#DIV/0!</v>
      </c>
      <c r="W41" s="58" t="e">
        <f t="shared" si="9"/>
        <v>#DIV/0!</v>
      </c>
      <c r="X41" s="58" t="e">
        <f>X36</f>
        <v>#DIV/0!</v>
      </c>
      <c r="Y41" s="96"/>
      <c r="Z41" s="96"/>
      <c r="AA41" s="96"/>
    </row>
    <row r="42" spans="1:28">
      <c r="Y42" s="96"/>
      <c r="Z42" s="96"/>
      <c r="AA42" s="96"/>
    </row>
    <row r="43" spans="1:28">
      <c r="Y43" s="96"/>
      <c r="Z43" s="96"/>
      <c r="AA43" s="96"/>
    </row>
    <row r="44" spans="1:28" ht="13.5" thickBot="1">
      <c r="A44" s="23"/>
      <c r="B44" s="23"/>
      <c r="C44" s="23"/>
      <c r="D44" s="24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96"/>
      <c r="Z44" s="96"/>
      <c r="AA44" s="96"/>
    </row>
    <row r="45" spans="1:28" ht="36.75" thickBot="1">
      <c r="D45" s="26" t="str">
        <f>A12</f>
        <v xml:space="preserve">Anamnesis </v>
      </c>
      <c r="E45" s="43" t="e">
        <f>B16</f>
        <v>#DIV/0!</v>
      </c>
      <c r="F45" s="62"/>
      <c r="G45" s="62"/>
      <c r="H45" s="62"/>
      <c r="I45" s="62"/>
      <c r="J45" s="27"/>
      <c r="Y45" s="96"/>
      <c r="Z45" s="96"/>
      <c r="AA45" s="96"/>
    </row>
    <row r="46" spans="1:28" ht="36.75" thickBot="1">
      <c r="D46" s="28" t="str">
        <f>A17</f>
        <v>Objetivo del examen Fisico</v>
      </c>
      <c r="E46" s="44" t="e">
        <f>B19</f>
        <v>#DIV/0!</v>
      </c>
      <c r="F46" s="62"/>
      <c r="G46" s="62"/>
      <c r="H46" s="62"/>
      <c r="I46" s="62"/>
      <c r="J46" s="27"/>
      <c r="Y46" s="96"/>
      <c r="Z46" s="96"/>
      <c r="AA46" s="96"/>
    </row>
    <row r="47" spans="1:28" ht="36.75" thickBot="1">
      <c r="D47" s="28" t="str">
        <f>A20</f>
        <v xml:space="preserve">Diagnostico </v>
      </c>
      <c r="E47" s="45" t="e">
        <f>B20</f>
        <v>#DIV/0!</v>
      </c>
      <c r="F47" s="63"/>
      <c r="G47" s="63"/>
      <c r="H47" s="63"/>
      <c r="I47" s="63"/>
      <c r="J47" s="27"/>
      <c r="Y47" s="96"/>
      <c r="Z47" s="96"/>
      <c r="AA47" s="96"/>
    </row>
    <row r="48" spans="1:28" s="21" customFormat="1" ht="36.75" thickBot="1">
      <c r="A48" s="16"/>
      <c r="B48" s="16"/>
      <c r="C48" s="16"/>
      <c r="D48" s="28" t="str">
        <f>A21</f>
        <v>Servicios Ips Intrahospitalario y extramural</v>
      </c>
      <c r="E48" s="44" t="e">
        <f>B24</f>
        <v>#DIV/0!</v>
      </c>
      <c r="F48" s="62"/>
      <c r="G48" s="62"/>
      <c r="H48" s="62"/>
      <c r="I48" s="62"/>
      <c r="J48" s="27"/>
      <c r="Y48" s="96"/>
      <c r="Z48" s="96"/>
      <c r="AA48" s="96"/>
      <c r="AB48" s="1"/>
    </row>
    <row r="49" spans="1:28" s="21" customFormat="1" ht="36.75" thickBot="1">
      <c r="A49" s="16"/>
      <c r="B49" s="16"/>
      <c r="C49" s="16"/>
      <c r="D49" s="28" t="str">
        <f>A25</f>
        <v>Profesional que Solicita la Referencia y Servicio al cual Remite</v>
      </c>
      <c r="E49" s="44" t="e">
        <f>B27</f>
        <v>#DIV/0!</v>
      </c>
      <c r="F49" s="62"/>
      <c r="G49" s="62"/>
      <c r="H49" s="62"/>
      <c r="I49" s="62"/>
      <c r="J49" s="27"/>
      <c r="Y49" s="96"/>
      <c r="Z49" s="96"/>
      <c r="AA49" s="96"/>
      <c r="AB49" s="1"/>
    </row>
    <row r="50" spans="1:28" s="21" customFormat="1" ht="36.75" thickBot="1">
      <c r="A50" s="16"/>
      <c r="B50" s="16"/>
      <c r="C50" s="16"/>
      <c r="D50" s="29" t="str">
        <f>A28</f>
        <v>Adherencia al Formato Estandarizado de Referencia de Paciente</v>
      </c>
      <c r="E50" s="46" t="e">
        <f>B33</f>
        <v>#DIV/0!</v>
      </c>
      <c r="F50" s="62"/>
      <c r="G50" s="62"/>
      <c r="H50" s="62"/>
      <c r="I50" s="62"/>
      <c r="J50" s="27"/>
      <c r="Y50" s="96"/>
      <c r="Z50" s="96"/>
      <c r="AA50" s="96"/>
      <c r="AB50" s="1"/>
    </row>
    <row r="51" spans="1:28" s="21" customFormat="1" ht="36.75" thickBot="1">
      <c r="A51" s="16"/>
      <c r="B51" s="16"/>
      <c r="C51" s="16"/>
      <c r="D51" s="20"/>
      <c r="J51" s="30"/>
      <c r="Y51" s="96"/>
      <c r="Z51" s="96"/>
      <c r="AA51" s="96"/>
      <c r="AB51" s="1"/>
    </row>
    <row r="52" spans="1:28">
      <c r="Y52" s="96"/>
      <c r="Z52" s="96"/>
      <c r="AA52" s="96"/>
    </row>
    <row r="53" spans="1:28" s="21" customFormat="1" ht="13.5" thickBot="1">
      <c r="A53" s="16"/>
      <c r="B53" s="16"/>
      <c r="C53" s="16"/>
      <c r="D53" s="20"/>
      <c r="Y53" s="96"/>
      <c r="Z53" s="96"/>
      <c r="AA53" s="96"/>
      <c r="AB53" s="1"/>
    </row>
    <row r="54" spans="1:28" s="21" customFormat="1">
      <c r="A54" s="16"/>
      <c r="B54" s="110" t="str">
        <f>A12</f>
        <v xml:space="preserve">Anamnesis </v>
      </c>
      <c r="C54" s="79">
        <v>1</v>
      </c>
      <c r="D54" s="80" t="str">
        <f>D12</f>
        <v>Describe claramente el motivo de consulta.</v>
      </c>
      <c r="E54" s="81" t="e">
        <f>AA12</f>
        <v>#DIV/0!</v>
      </c>
      <c r="F54" s="64"/>
      <c r="G54" s="64"/>
      <c r="H54" s="64"/>
      <c r="I54" s="64"/>
      <c r="Y54" s="96"/>
      <c r="Z54" s="96"/>
      <c r="AA54" s="96"/>
      <c r="AB54" s="1"/>
    </row>
    <row r="55" spans="1:28" s="21" customFormat="1">
      <c r="A55" s="16"/>
      <c r="B55" s="111"/>
      <c r="C55" s="77">
        <v>2</v>
      </c>
      <c r="D55" s="78" t="str">
        <f t="shared" ref="D55:D75" si="10">D13</f>
        <v>Describe claramente la enfermedad actual.</v>
      </c>
      <c r="E55" s="82" t="e">
        <f t="shared" ref="E55:E75" si="11">AA13</f>
        <v>#DIV/0!</v>
      </c>
      <c r="F55" s="64"/>
      <c r="G55" s="64"/>
      <c r="H55" s="64"/>
      <c r="I55" s="64"/>
      <c r="Y55" s="96"/>
      <c r="Z55" s="96"/>
      <c r="AA55" s="96"/>
      <c r="AB55" s="1"/>
    </row>
    <row r="56" spans="1:28" s="21" customFormat="1">
      <c r="A56" s="16"/>
      <c r="B56" s="111"/>
      <c r="C56" s="77">
        <v>3</v>
      </c>
      <c r="D56" s="78" t="str">
        <f t="shared" si="10"/>
        <v>Registro de antecedentes personales.</v>
      </c>
      <c r="E56" s="82" t="e">
        <f t="shared" si="11"/>
        <v>#DIV/0!</v>
      </c>
      <c r="F56" s="64"/>
      <c r="G56" s="64"/>
      <c r="H56" s="64"/>
      <c r="I56" s="64"/>
      <c r="Y56" s="96"/>
      <c r="Z56" s="96"/>
      <c r="AA56" s="96"/>
      <c r="AB56" s="1"/>
    </row>
    <row r="57" spans="1:28" s="21" customFormat="1">
      <c r="A57" s="16"/>
      <c r="B57" s="111"/>
      <c r="C57" s="77">
        <v>4</v>
      </c>
      <c r="D57" s="78" t="str">
        <f t="shared" si="10"/>
        <v>Registro de antecedentes familiares.</v>
      </c>
      <c r="E57" s="82" t="e">
        <f t="shared" si="11"/>
        <v>#DIV/0!</v>
      </c>
      <c r="F57" s="64"/>
      <c r="G57" s="64"/>
      <c r="H57" s="64"/>
      <c r="I57" s="64"/>
      <c r="Y57" s="96"/>
      <c r="Z57" s="96"/>
      <c r="AA57" s="96"/>
      <c r="AB57" s="1"/>
    </row>
    <row r="58" spans="1:28" s="21" customFormat="1" ht="13.5" thickBot="1">
      <c r="A58" s="16"/>
      <c r="B58" s="112"/>
      <c r="C58" s="83">
        <v>5</v>
      </c>
      <c r="D58" s="84" t="str">
        <f t="shared" si="10"/>
        <v>Registro de Revisión por sistemas.</v>
      </c>
      <c r="E58" s="85" t="e">
        <f t="shared" si="11"/>
        <v>#DIV/0!</v>
      </c>
      <c r="F58" s="64"/>
      <c r="G58" s="64"/>
      <c r="H58" s="64"/>
      <c r="I58" s="64"/>
      <c r="Y58" s="96"/>
      <c r="Z58" s="96"/>
      <c r="AA58" s="96"/>
      <c r="AB58" s="1"/>
    </row>
    <row r="59" spans="1:28" s="21" customFormat="1" ht="25.5">
      <c r="A59" s="16"/>
      <c r="B59" s="104" t="str">
        <f>A17</f>
        <v>Objetivo del examen Fisico</v>
      </c>
      <c r="C59" s="79">
        <v>6</v>
      </c>
      <c r="D59" s="80" t="str">
        <f>D17</f>
        <v>Registro completo de los signos vitales incluye: frecuencia cardiaca, frecuencia respiratoria, tensión arterial, temperatura, en los casos que lo ameriten SO2 y otros de importancia.</v>
      </c>
      <c r="E59" s="81" t="e">
        <f>AA17</f>
        <v>#DIV/0!</v>
      </c>
      <c r="F59" s="64"/>
      <c r="G59" s="64"/>
      <c r="H59" s="64"/>
      <c r="I59" s="64"/>
      <c r="Y59" s="96"/>
      <c r="Z59" s="96"/>
      <c r="AA59" s="96"/>
      <c r="AB59" s="1"/>
    </row>
    <row r="60" spans="1:28" s="21" customFormat="1">
      <c r="A60" s="16"/>
      <c r="B60" s="105"/>
      <c r="C60" s="77">
        <v>7</v>
      </c>
      <c r="D60" s="78" t="str">
        <f>D18</f>
        <v>Nombre: Paula Clareth Garnica Quintero Agremiada Area Garantia de la Calidad</v>
      </c>
      <c r="E60" s="82" t="e">
        <f>AA18</f>
        <v>#DIV/0!</v>
      </c>
      <c r="F60" s="64"/>
      <c r="G60" s="64"/>
      <c r="H60" s="64"/>
      <c r="I60" s="64"/>
      <c r="Y60" s="96"/>
      <c r="Z60" s="96"/>
      <c r="AA60" s="96"/>
      <c r="AB60" s="1"/>
    </row>
    <row r="61" spans="1:28" s="21" customFormat="1" ht="13.5" thickBot="1">
      <c r="A61" s="16"/>
      <c r="B61" s="106"/>
      <c r="C61" s="83">
        <v>8</v>
      </c>
      <c r="D61" s="84" t="str">
        <f>D19</f>
        <v>Registro del examen físico por sistemas, describiendo claramente las alteraciones.</v>
      </c>
      <c r="E61" s="85" t="e">
        <f>AA19</f>
        <v>#DIV/0!</v>
      </c>
      <c r="F61" s="64"/>
      <c r="G61" s="64"/>
      <c r="H61" s="64"/>
      <c r="I61" s="64"/>
      <c r="Y61" s="96"/>
      <c r="Z61" s="96"/>
      <c r="AA61" s="96"/>
      <c r="AB61" s="1"/>
    </row>
    <row r="62" spans="1:28" s="21" customFormat="1" ht="13.5" thickBot="1">
      <c r="A62" s="16"/>
      <c r="B62" s="86" t="str">
        <f>A20</f>
        <v xml:space="preserve">Diagnostico </v>
      </c>
      <c r="C62" s="87">
        <v>9</v>
      </c>
      <c r="D62" s="88" t="str">
        <f t="shared" si="10"/>
        <v>Codificación adecuada de los diagnósticos confirmados y presuntivos de la referencia</v>
      </c>
      <c r="E62" s="89" t="e">
        <f t="shared" si="11"/>
        <v>#DIV/0!</v>
      </c>
      <c r="F62" s="64"/>
      <c r="G62" s="64"/>
      <c r="H62" s="64"/>
      <c r="I62" s="64"/>
      <c r="Y62" s="96"/>
      <c r="Z62" s="96"/>
      <c r="AA62" s="96"/>
      <c r="AB62" s="1"/>
    </row>
    <row r="63" spans="1:28" s="21" customFormat="1">
      <c r="A63" s="16"/>
      <c r="B63" s="107" t="str">
        <f>A21</f>
        <v>Servicios Ips Intrahospitalario y extramural</v>
      </c>
      <c r="C63" s="79">
        <v>10</v>
      </c>
      <c r="D63" s="80" t="str">
        <f t="shared" si="10"/>
        <v>Registra Diagnstico  con interpretacion de confirmativo.</v>
      </c>
      <c r="E63" s="81" t="e">
        <f t="shared" si="11"/>
        <v>#DIV/0!</v>
      </c>
      <c r="F63" s="64"/>
      <c r="G63" s="64"/>
      <c r="H63" s="64"/>
      <c r="I63" s="64"/>
      <c r="Y63" s="96"/>
      <c r="Z63" s="96"/>
      <c r="AA63" s="96"/>
      <c r="AB63" s="1"/>
    </row>
    <row r="64" spans="1:28" s="21" customFormat="1" ht="25.5">
      <c r="A64" s="16"/>
      <c r="B64" s="108"/>
      <c r="C64" s="77">
        <v>11</v>
      </c>
      <c r="D64" s="78" t="str">
        <f t="shared" si="10"/>
        <v>Registro de ayudas diagnosticas (laboratorios, imágenes diagnosticas, entre otras).con interprestacion.</v>
      </c>
      <c r="E64" s="82" t="e">
        <f t="shared" si="11"/>
        <v>#DIV/0!</v>
      </c>
      <c r="F64" s="64"/>
      <c r="G64" s="64"/>
      <c r="H64" s="64"/>
      <c r="I64" s="64"/>
      <c r="Y64" s="96"/>
      <c r="Z64" s="96"/>
      <c r="AA64" s="96"/>
      <c r="AB64" s="1"/>
    </row>
    <row r="65" spans="1:28" s="21" customFormat="1">
      <c r="A65" s="16"/>
      <c r="B65" s="108"/>
      <c r="C65" s="77">
        <v>12</v>
      </c>
      <c r="D65" s="78" t="str">
        <f t="shared" si="10"/>
        <v>Registro de otros planes terapéuticos (medicamentos, intrahospitalario y extramural.</v>
      </c>
      <c r="E65" s="82" t="e">
        <f t="shared" si="11"/>
        <v>#DIV/0!</v>
      </c>
      <c r="F65" s="64"/>
      <c r="G65" s="64"/>
      <c r="H65" s="64"/>
      <c r="I65" s="64"/>
      <c r="Y65" s="96"/>
      <c r="Z65" s="96"/>
      <c r="AA65" s="96"/>
      <c r="AB65" s="1"/>
    </row>
    <row r="66" spans="1:28" s="21" customFormat="1" ht="13.5" thickBot="1">
      <c r="A66" s="16"/>
      <c r="B66" s="109"/>
      <c r="C66" s="83">
        <v>13</v>
      </c>
      <c r="D66" s="84" t="str">
        <f t="shared" si="10"/>
        <v>Se evidencia resumen de Evoluciones .</v>
      </c>
      <c r="E66" s="85" t="e">
        <f t="shared" si="11"/>
        <v>#DIV/0!</v>
      </c>
      <c r="F66" s="64"/>
      <c r="G66" s="64"/>
      <c r="H66" s="64"/>
      <c r="I66" s="64"/>
      <c r="Y66" s="96"/>
      <c r="Z66" s="96"/>
      <c r="AA66" s="96"/>
      <c r="AB66" s="1"/>
    </row>
    <row r="67" spans="1:28" s="21" customFormat="1">
      <c r="A67" s="16"/>
      <c r="B67" s="107" t="str">
        <f>A25</f>
        <v>Profesional que Solicita la Referencia y Servicio al cual Remite</v>
      </c>
      <c r="C67" s="79">
        <v>14</v>
      </c>
      <c r="D67" s="80" t="str">
        <f t="shared" si="10"/>
        <v>Se evidencia nombre completo del Profesional que solicita la referencia.</v>
      </c>
      <c r="E67" s="81" t="e">
        <f t="shared" si="11"/>
        <v>#DIV/0!</v>
      </c>
      <c r="F67" s="64"/>
      <c r="G67" s="64"/>
      <c r="H67" s="64"/>
      <c r="I67" s="64"/>
      <c r="Y67" s="96"/>
      <c r="Z67" s="96"/>
      <c r="AA67" s="96"/>
      <c r="AB67" s="1"/>
    </row>
    <row r="68" spans="1:28" s="21" customFormat="1" ht="25.5">
      <c r="A68" s="16"/>
      <c r="B68" s="108"/>
      <c r="C68" s="77">
        <v>15</v>
      </c>
      <c r="D68" s="78" t="str">
        <f t="shared" si="10"/>
        <v>El diagnóstico registrado se relaciona con el motivo de consulta, enfermedad actual y/o hallazgos al examen físico, y motivo de la remision</v>
      </c>
      <c r="E68" s="82" t="e">
        <f t="shared" si="11"/>
        <v>#DIV/0!</v>
      </c>
      <c r="F68" s="64"/>
      <c r="G68" s="64"/>
      <c r="H68" s="64"/>
      <c r="I68" s="64"/>
      <c r="Y68" s="96"/>
      <c r="Z68" s="96"/>
      <c r="AA68" s="96"/>
      <c r="AB68" s="1"/>
    </row>
    <row r="69" spans="1:28" s="21" customFormat="1" ht="13.5" thickBot="1">
      <c r="A69" s="16"/>
      <c r="B69" s="109"/>
      <c r="C69" s="83">
        <v>16</v>
      </c>
      <c r="D69" s="84" t="str">
        <f t="shared" si="10"/>
        <v>El plan terapéutico se correlaciona con los diagnósticos registrados.</v>
      </c>
      <c r="E69" s="85" t="e">
        <f t="shared" si="11"/>
        <v>#DIV/0!</v>
      </c>
      <c r="F69" s="64"/>
      <c r="G69" s="64"/>
      <c r="H69" s="64"/>
      <c r="I69" s="64"/>
      <c r="Y69" s="96"/>
      <c r="Z69" s="96"/>
      <c r="AA69" s="96"/>
      <c r="AB69" s="1"/>
    </row>
    <row r="70" spans="1:28" s="21" customFormat="1" ht="12.75" customHeight="1">
      <c r="A70" s="16"/>
      <c r="B70" s="107" t="str">
        <f>A28</f>
        <v>Adherencia al Formato Estandarizado de Referencia de Paciente</v>
      </c>
      <c r="C70" s="79">
        <v>17</v>
      </c>
      <c r="D70" s="80" t="str">
        <f t="shared" si="10"/>
        <v>El Motivo de la Remision se relaciona con la Especialidad Vs Diagnostico del usuario.</v>
      </c>
      <c r="E70" s="81" t="e">
        <f t="shared" si="11"/>
        <v>#DIV/0!</v>
      </c>
      <c r="F70" s="64"/>
      <c r="G70" s="64"/>
      <c r="H70" s="64"/>
      <c r="I70" s="64"/>
      <c r="Y70" s="96"/>
      <c r="Z70" s="96"/>
      <c r="AA70" s="96"/>
      <c r="AB70" s="1"/>
    </row>
    <row r="71" spans="1:28" s="21" customFormat="1" ht="25.5">
      <c r="A71" s="16"/>
      <c r="B71" s="108"/>
      <c r="C71" s="77">
        <v>18</v>
      </c>
      <c r="D71" s="78" t="str">
        <f t="shared" si="10"/>
        <v xml:space="preserve"> El Plan de Manejo y Estabilización Paciente es acorde con La codificación CIE-10 de los diagnósticos de la Enfermedad por la cual se remite al usuario.</v>
      </c>
      <c r="E71" s="82" t="e">
        <f t="shared" si="11"/>
        <v>#DIV/0!</v>
      </c>
      <c r="F71" s="64"/>
      <c r="G71" s="64"/>
      <c r="H71" s="64"/>
      <c r="I71" s="64"/>
      <c r="Y71" s="96"/>
      <c r="Z71" s="96"/>
      <c r="AA71" s="96"/>
      <c r="AB71" s="1"/>
    </row>
    <row r="72" spans="1:28" s="21" customFormat="1">
      <c r="A72" s="16"/>
      <c r="B72" s="108"/>
      <c r="C72" s="77">
        <v>19</v>
      </c>
      <c r="D72" s="78" t="str">
        <f t="shared" si="10"/>
        <v>La remision es Pertinente  de acuerdo a la enferemdad actual del paciente.</v>
      </c>
      <c r="E72" s="82" t="e">
        <f t="shared" si="11"/>
        <v>#DIV/0!</v>
      </c>
      <c r="F72" s="64"/>
      <c r="G72" s="64"/>
      <c r="H72" s="64"/>
      <c r="I72" s="64"/>
      <c r="Y72" s="96"/>
      <c r="Z72" s="96"/>
      <c r="AA72" s="96"/>
      <c r="AB72" s="1"/>
    </row>
    <row r="73" spans="1:28" s="21" customFormat="1" ht="25.5">
      <c r="A73" s="16"/>
      <c r="B73" s="108"/>
      <c r="C73" s="77">
        <v>20</v>
      </c>
      <c r="D73" s="78" t="str">
        <f t="shared" si="10"/>
        <v>El nivel de competencia (complejidedad) de remision es acorde con el diagnostico definitivo del paciente.</v>
      </c>
      <c r="E73" s="82" t="e">
        <f t="shared" si="11"/>
        <v>#DIV/0!</v>
      </c>
      <c r="F73" s="64"/>
      <c r="G73" s="64"/>
      <c r="H73" s="64"/>
      <c r="I73" s="64"/>
      <c r="Y73" s="96"/>
      <c r="Z73" s="96"/>
      <c r="AA73" s="96"/>
      <c r="AB73" s="1"/>
    </row>
    <row r="74" spans="1:28" s="21" customFormat="1">
      <c r="A74" s="16"/>
      <c r="B74" s="108"/>
      <c r="C74" s="77">
        <v>21</v>
      </c>
      <c r="D74" s="78" t="str">
        <f t="shared" si="10"/>
        <v>Se evidencia registro de Complicaciones que puede presentar el paciente.</v>
      </c>
      <c r="E74" s="82" t="e">
        <f t="shared" si="11"/>
        <v>#DIV/0!</v>
      </c>
      <c r="F74" s="64"/>
      <c r="G74" s="64"/>
      <c r="H74" s="64"/>
      <c r="I74" s="64"/>
      <c r="Y74" s="96"/>
      <c r="Z74" s="96"/>
      <c r="AA74" s="96"/>
      <c r="AB74" s="1"/>
    </row>
    <row r="75" spans="1:28" s="21" customFormat="1" ht="13.5" thickBot="1">
      <c r="A75" s="16"/>
      <c r="B75" s="109"/>
      <c r="C75" s="83">
        <v>22</v>
      </c>
      <c r="D75" s="84" t="str">
        <f t="shared" si="10"/>
        <v>Se evidencia registro de nombres y apellidos completos del usuario e identificacion del mismo.</v>
      </c>
      <c r="E75" s="85" t="e">
        <f t="shared" si="11"/>
        <v>#DIV/0!</v>
      </c>
      <c r="F75" s="64"/>
      <c r="G75" s="64"/>
      <c r="H75" s="64"/>
      <c r="I75" s="64"/>
      <c r="Y75" s="96"/>
      <c r="Z75" s="96"/>
      <c r="AA75" s="96"/>
      <c r="AB75" s="1"/>
    </row>
    <row r="76" spans="1:28" s="21" customFormat="1" ht="12.75" customHeight="1">
      <c r="A76" s="16"/>
      <c r="B76" s="16"/>
      <c r="C76" s="16"/>
      <c r="D76" s="75" t="str">
        <f t="shared" ref="D76:D78" si="12">D34</f>
        <v>TOTAL DE CRITERIOS CUMPLIDOS</v>
      </c>
      <c r="E76" s="76">
        <f>Y34</f>
        <v>0</v>
      </c>
      <c r="F76" s="65"/>
      <c r="G76" s="65"/>
      <c r="H76" s="65"/>
      <c r="I76" s="65"/>
      <c r="Y76" s="96"/>
      <c r="Z76" s="96"/>
      <c r="AA76" s="96"/>
      <c r="AB76" s="1"/>
    </row>
    <row r="77" spans="1:28" s="21" customFormat="1" ht="12.75" customHeight="1">
      <c r="A77" s="16"/>
      <c r="B77" s="16"/>
      <c r="C77" s="16"/>
      <c r="D77" s="48" t="str">
        <f t="shared" si="12"/>
        <v>TOTAL DE CRITERIOS EVALUADOS</v>
      </c>
      <c r="E77" s="50">
        <f>Y35</f>
        <v>0</v>
      </c>
      <c r="F77" s="66"/>
      <c r="G77" s="66"/>
      <c r="H77" s="66"/>
      <c r="I77" s="66"/>
      <c r="Y77" s="96"/>
      <c r="Z77" s="96"/>
      <c r="AA77" s="96"/>
      <c r="AB77" s="1"/>
    </row>
    <row r="78" spans="1:28" s="21" customFormat="1" ht="13.5" customHeight="1" thickBot="1">
      <c r="A78" s="16"/>
      <c r="B78" s="16"/>
      <c r="C78" s="16"/>
      <c r="D78" s="49" t="str">
        <f t="shared" si="12"/>
        <v>PORCENTAJE DE CUMPLIMIENTO</v>
      </c>
      <c r="E78" s="47" t="e">
        <f>Y36</f>
        <v>#DIV/0!</v>
      </c>
      <c r="F78" s="64"/>
      <c r="G78" s="64"/>
      <c r="H78" s="64"/>
      <c r="I78" s="64"/>
      <c r="Y78" s="96"/>
      <c r="Z78" s="96"/>
      <c r="AA78" s="96"/>
      <c r="AB78" s="1"/>
    </row>
    <row r="79" spans="1:28" s="21" customFormat="1">
      <c r="A79" s="16"/>
      <c r="B79" s="16"/>
      <c r="C79" s="16"/>
      <c r="D79" s="31"/>
      <c r="Y79" s="96"/>
      <c r="Z79" s="96"/>
      <c r="AA79" s="96"/>
      <c r="AB79" s="1"/>
    </row>
    <row r="80" spans="1:28" s="21" customFormat="1">
      <c r="A80" s="16"/>
      <c r="B80" s="16"/>
      <c r="C80" s="16"/>
      <c r="D80" s="31"/>
      <c r="Y80" s="96"/>
      <c r="Z80" s="96"/>
      <c r="AA80" s="96"/>
      <c r="AB80" s="1"/>
    </row>
    <row r="81" spans="1:28" s="21" customFormat="1">
      <c r="A81" s="16"/>
      <c r="B81" s="16"/>
      <c r="C81" s="16"/>
      <c r="D81" s="31"/>
      <c r="Y81" s="96"/>
      <c r="Z81" s="96"/>
      <c r="AA81" s="96"/>
      <c r="AB81" s="1"/>
    </row>
    <row r="82" spans="1:28">
      <c r="Y82" s="96"/>
      <c r="Z82" s="96"/>
      <c r="AA82" s="96"/>
    </row>
    <row r="83" spans="1:28">
      <c r="B83" s="59" t="s">
        <v>30</v>
      </c>
      <c r="C83" s="97"/>
      <c r="D83" s="97"/>
      <c r="E83" s="97"/>
      <c r="F83" s="67"/>
      <c r="G83" s="67"/>
      <c r="H83" s="67"/>
      <c r="I83" s="67"/>
      <c r="Y83" s="96"/>
      <c r="Z83" s="96"/>
      <c r="AA83" s="96"/>
    </row>
    <row r="84" spans="1:28">
      <c r="Y84" s="96"/>
      <c r="Z84" s="96"/>
      <c r="AA84" s="96"/>
    </row>
    <row r="85" spans="1:28" s="21" customFormat="1">
      <c r="A85" s="16"/>
      <c r="B85" s="16"/>
      <c r="C85" s="16"/>
      <c r="D85" s="20"/>
      <c r="L85" s="32"/>
      <c r="Y85" s="96"/>
      <c r="Z85" s="96"/>
      <c r="AA85" s="96"/>
      <c r="AB85" s="1"/>
    </row>
    <row r="86" spans="1:28" s="21" customFormat="1">
      <c r="A86" s="16"/>
      <c r="B86" s="16"/>
      <c r="C86" s="16"/>
      <c r="D86" s="20"/>
      <c r="L86" s="32"/>
      <c r="Y86" s="97"/>
      <c r="Z86" s="97"/>
      <c r="AA86" s="97"/>
      <c r="AB86" s="1"/>
    </row>
    <row r="87" spans="1:28" s="21" customFormat="1" ht="90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1"/>
    </row>
    <row r="88" spans="1:28" s="21" customFormat="1">
      <c r="A88" s="16"/>
      <c r="B88" s="16"/>
      <c r="C88" s="16"/>
      <c r="D88" s="20"/>
      <c r="L88" s="32"/>
      <c r="Y88" s="16"/>
      <c r="Z88" s="16"/>
      <c r="AA88" s="16"/>
      <c r="AB88" s="1"/>
    </row>
    <row r="89" spans="1:28" s="21" customFormat="1">
      <c r="A89" s="16"/>
      <c r="B89" s="16"/>
      <c r="C89" s="16"/>
      <c r="D89" s="20"/>
      <c r="L89" s="32"/>
      <c r="Y89" s="16"/>
      <c r="Z89" s="16"/>
      <c r="AA89" s="16"/>
      <c r="AB89" s="1"/>
    </row>
    <row r="90" spans="1:28" s="21" customFormat="1">
      <c r="A90" s="16"/>
      <c r="B90" s="16"/>
      <c r="C90" s="16"/>
      <c r="D90" s="20"/>
      <c r="L90" s="32"/>
      <c r="Y90" s="16"/>
      <c r="Z90" s="16"/>
      <c r="AA90" s="16"/>
      <c r="AB90" s="1"/>
    </row>
    <row r="91" spans="1:28" s="21" customFormat="1">
      <c r="A91" s="16"/>
      <c r="B91" s="16"/>
      <c r="C91" s="16"/>
      <c r="D91" s="20"/>
      <c r="L91" s="32"/>
      <c r="Y91" s="16"/>
      <c r="Z91" s="16"/>
      <c r="AA91" s="16"/>
      <c r="AB91" s="1"/>
    </row>
  </sheetData>
  <mergeCells count="39">
    <mergeCell ref="A2:C2"/>
    <mergeCell ref="D4:X6"/>
    <mergeCell ref="Y4:Y11"/>
    <mergeCell ref="A6:C6"/>
    <mergeCell ref="A7:A11"/>
    <mergeCell ref="B7:B11"/>
    <mergeCell ref="C7:C11"/>
    <mergeCell ref="E11:X11"/>
    <mergeCell ref="B59:B61"/>
    <mergeCell ref="B63:B66"/>
    <mergeCell ref="B67:B69"/>
    <mergeCell ref="B70:B75"/>
    <mergeCell ref="A4:C4"/>
    <mergeCell ref="A25:A27"/>
    <mergeCell ref="A28:A33"/>
    <mergeCell ref="B28:B29"/>
    <mergeCell ref="B30:B32"/>
    <mergeCell ref="B54:B58"/>
    <mergeCell ref="B12:B13"/>
    <mergeCell ref="B14:B15"/>
    <mergeCell ref="A17:A19"/>
    <mergeCell ref="A21:A24"/>
    <mergeCell ref="B22:B23"/>
    <mergeCell ref="Y1:AA1"/>
    <mergeCell ref="A1:C1"/>
    <mergeCell ref="D1:X1"/>
    <mergeCell ref="A3:AA3"/>
    <mergeCell ref="A87:AA87"/>
    <mergeCell ref="Y38:AA86"/>
    <mergeCell ref="Z34:AA37"/>
    <mergeCell ref="Y2:AA2"/>
    <mergeCell ref="W2:X2"/>
    <mergeCell ref="D2:L2"/>
    <mergeCell ref="M2:V2"/>
    <mergeCell ref="C83:E83"/>
    <mergeCell ref="Z4:Z11"/>
    <mergeCell ref="AA4:AA11"/>
    <mergeCell ref="A5:C5"/>
    <mergeCell ref="A12:A16"/>
  </mergeCells>
  <conditionalFormatting sqref="E45:I50">
    <cfRule type="colorScale" priority="11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E54:I75">
    <cfRule type="colorScale" priority="10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E7:I8">
    <cfRule type="duplicateValues" dxfId="8" priority="9"/>
  </conditionalFormatting>
  <conditionalFormatting sqref="J7:J8">
    <cfRule type="duplicateValues" dxfId="7" priority="8"/>
  </conditionalFormatting>
  <conditionalFormatting sqref="K7:K8">
    <cfRule type="duplicateValues" dxfId="6" priority="7"/>
  </conditionalFormatting>
  <conditionalFormatting sqref="L7:L8">
    <cfRule type="duplicateValues" dxfId="5" priority="6"/>
  </conditionalFormatting>
  <conditionalFormatting sqref="M7:M8">
    <cfRule type="duplicateValues" dxfId="4" priority="5"/>
  </conditionalFormatting>
  <conditionalFormatting sqref="N7:N8">
    <cfRule type="duplicateValues" dxfId="3" priority="4"/>
  </conditionalFormatting>
  <conditionalFormatting sqref="O7:O8">
    <cfRule type="duplicateValues" dxfId="2" priority="3"/>
  </conditionalFormatting>
  <conditionalFormatting sqref="P7:P8">
    <cfRule type="duplicateValues" dxfId="1" priority="2"/>
  </conditionalFormatting>
  <conditionalFormatting sqref="Q7:W8">
    <cfRule type="duplicateValues" dxfId="0" priority="1"/>
  </conditionalFormatting>
  <conditionalFormatting sqref="E41:X41">
    <cfRule type="colorScale" priority="12">
      <colorScale>
        <cfvo type="min"/>
        <cfvo type="percentile" val="50"/>
        <cfvo type="max"/>
        <color rgb="FFFF0000"/>
        <color rgb="FFFFFF00"/>
        <color rgb="FF00B050"/>
      </colorScale>
    </cfRule>
    <cfRule type="colorScale" priority="13">
      <colorScale>
        <cfvo type="min"/>
        <cfvo type="percentile" val="50"/>
        <cfvo type="max"/>
        <color rgb="FFFF0000"/>
        <color rgb="FFFFFF00"/>
        <color rgb="FF00B050"/>
      </colorScale>
    </cfRule>
  </conditionalFormatting>
  <dataValidations count="1">
    <dataValidation type="list" allowBlank="1" showInputMessage="1" showErrorMessage="1" sqref="E12:X33">
      <formula1>$AB$1:$AB$3</formula1>
    </dataValidation>
  </dataValidations>
  <pageMargins left="0.7" right="0.7" top="0.75" bottom="0.75" header="0.3" footer="0.3"/>
  <pageSetup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view="pageBreakPreview" topLeftCell="A16" zoomScaleNormal="100" zoomScaleSheetLayoutView="100" workbookViewId="0">
      <selection activeCell="I39" sqref="I39:L39"/>
    </sheetView>
  </sheetViews>
  <sheetFormatPr baseColWidth="10" defaultRowHeight="12.75"/>
  <sheetData>
    <row r="1" spans="1:12" ht="63.75" customHeight="1">
      <c r="A1" s="148"/>
      <c r="B1" s="149"/>
      <c r="C1" s="135" t="s">
        <v>96</v>
      </c>
      <c r="D1" s="136"/>
      <c r="E1" s="136"/>
      <c r="F1" s="136"/>
      <c r="G1" s="136"/>
      <c r="H1" s="136"/>
      <c r="I1" s="136"/>
      <c r="J1" s="137"/>
      <c r="K1" s="133"/>
      <c r="L1" s="134"/>
    </row>
    <row r="2" spans="1:12" ht="24.75" customHeight="1">
      <c r="A2" s="138" t="s">
        <v>99</v>
      </c>
      <c r="B2" s="139"/>
      <c r="C2" s="140" t="s">
        <v>100</v>
      </c>
      <c r="D2" s="140"/>
      <c r="E2" s="140"/>
      <c r="F2" s="140" t="s">
        <v>109</v>
      </c>
      <c r="G2" s="140"/>
      <c r="H2" s="140"/>
      <c r="I2" s="140" t="s">
        <v>98</v>
      </c>
      <c r="J2" s="140"/>
      <c r="K2" s="141" t="s">
        <v>75</v>
      </c>
      <c r="L2" s="142"/>
    </row>
    <row r="3" spans="1:12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ht="36" customHeight="1">
      <c r="A4" s="130" t="s">
        <v>110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5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</row>
    <row r="6" spans="1:12" ht="32.25" customHeight="1">
      <c r="A6" s="145" t="s">
        <v>31</v>
      </c>
      <c r="B6" s="145"/>
      <c r="C6" s="155" t="s">
        <v>105</v>
      </c>
      <c r="D6" s="155"/>
      <c r="E6" s="155"/>
      <c r="F6" s="155"/>
      <c r="G6" s="155"/>
      <c r="H6" s="155"/>
      <c r="I6" s="155"/>
      <c r="J6" s="155"/>
      <c r="K6" s="155"/>
      <c r="L6" s="155"/>
    </row>
    <row r="7" spans="1:12" ht="32.25" customHeight="1">
      <c r="A7" s="147" t="s">
        <v>32</v>
      </c>
      <c r="B7" s="147"/>
      <c r="C7" s="156" t="s">
        <v>106</v>
      </c>
      <c r="D7" s="156"/>
      <c r="E7" s="156"/>
      <c r="F7" s="156"/>
      <c r="G7" s="156"/>
      <c r="H7" s="156"/>
      <c r="I7" s="156"/>
      <c r="J7" s="156"/>
      <c r="K7" s="156"/>
      <c r="L7" s="156"/>
    </row>
    <row r="8" spans="1:12" ht="15.75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</row>
    <row r="9" spans="1:12" ht="15">
      <c r="A9" s="150" t="s">
        <v>33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</row>
    <row r="10" spans="1:12" ht="15.75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</row>
    <row r="11" spans="1:12" ht="21.75" customHeight="1">
      <c r="A11" s="145" t="s">
        <v>50</v>
      </c>
      <c r="B11" s="145"/>
      <c r="C11" s="152" t="s">
        <v>34</v>
      </c>
      <c r="D11" s="152"/>
      <c r="E11" s="152"/>
      <c r="F11" s="152"/>
      <c r="G11" s="152"/>
      <c r="H11" s="152"/>
      <c r="I11" s="152"/>
      <c r="J11" s="152"/>
      <c r="K11" s="152"/>
      <c r="L11" s="152"/>
    </row>
    <row r="12" spans="1:12" ht="21.75" customHeight="1">
      <c r="A12" s="145" t="s">
        <v>4</v>
      </c>
      <c r="B12" s="145"/>
      <c r="C12" s="144" t="s">
        <v>35</v>
      </c>
      <c r="D12" s="144"/>
      <c r="E12" s="144"/>
      <c r="F12" s="144"/>
      <c r="G12" s="144"/>
      <c r="H12" s="144"/>
      <c r="I12" s="144"/>
      <c r="J12" s="144"/>
      <c r="K12" s="144"/>
      <c r="L12" s="144"/>
    </row>
    <row r="13" spans="1:12" ht="21.75" customHeight="1">
      <c r="A13" s="143" t="s">
        <v>5</v>
      </c>
      <c r="B13" s="143"/>
      <c r="C13" s="144" t="s">
        <v>60</v>
      </c>
      <c r="D13" s="144"/>
      <c r="E13" s="144"/>
      <c r="F13" s="144"/>
      <c r="G13" s="144"/>
      <c r="H13" s="144"/>
      <c r="I13" s="144"/>
      <c r="J13" s="144"/>
      <c r="K13" s="144"/>
      <c r="L13" s="144"/>
    </row>
    <row r="14" spans="1:12" ht="64.5" customHeight="1">
      <c r="A14" s="145" t="s">
        <v>1</v>
      </c>
      <c r="B14" s="145"/>
      <c r="C14" s="144" t="s">
        <v>36</v>
      </c>
      <c r="D14" s="144"/>
      <c r="E14" s="144"/>
      <c r="F14" s="144"/>
      <c r="G14" s="144"/>
      <c r="H14" s="144"/>
      <c r="I14" s="144"/>
      <c r="J14" s="144"/>
      <c r="K14" s="144"/>
      <c r="L14" s="144"/>
    </row>
    <row r="15" spans="1:12" ht="33" customHeight="1">
      <c r="A15" s="145" t="s">
        <v>103</v>
      </c>
      <c r="B15" s="145"/>
      <c r="C15" s="144" t="s">
        <v>104</v>
      </c>
      <c r="D15" s="144"/>
      <c r="E15" s="144"/>
      <c r="F15" s="144"/>
      <c r="G15" s="144"/>
      <c r="H15" s="144"/>
      <c r="I15" s="144"/>
      <c r="J15" s="144"/>
      <c r="K15" s="144"/>
      <c r="L15" s="144"/>
    </row>
    <row r="16" spans="1:12" ht="33.75" customHeight="1">
      <c r="A16" s="145" t="s">
        <v>18</v>
      </c>
      <c r="B16" s="145"/>
      <c r="C16" s="144" t="s">
        <v>37</v>
      </c>
      <c r="D16" s="144"/>
      <c r="E16" s="144"/>
      <c r="F16" s="144"/>
      <c r="G16" s="144"/>
      <c r="H16" s="144"/>
      <c r="I16" s="144"/>
      <c r="J16" s="144"/>
      <c r="K16" s="144"/>
      <c r="L16" s="144"/>
    </row>
    <row r="17" spans="1:12" ht="33.75" customHeight="1">
      <c r="A17" s="145" t="s">
        <v>19</v>
      </c>
      <c r="B17" s="145"/>
      <c r="C17" s="144" t="s">
        <v>38</v>
      </c>
      <c r="D17" s="144"/>
      <c r="E17" s="144"/>
      <c r="F17" s="144"/>
      <c r="G17" s="144"/>
      <c r="H17" s="144"/>
      <c r="I17" s="144"/>
      <c r="J17" s="144"/>
      <c r="K17" s="144"/>
      <c r="L17" s="144"/>
    </row>
    <row r="18" spans="1:12" ht="33.75" customHeight="1">
      <c r="A18" s="145" t="s">
        <v>51</v>
      </c>
      <c r="B18" s="145"/>
      <c r="C18" s="144" t="s">
        <v>61</v>
      </c>
      <c r="D18" s="144"/>
      <c r="E18" s="144"/>
      <c r="F18" s="144"/>
      <c r="G18" s="144"/>
      <c r="H18" s="144"/>
      <c r="I18" s="144"/>
      <c r="J18" s="144"/>
      <c r="K18" s="144"/>
      <c r="L18" s="144"/>
    </row>
    <row r="19" spans="1:12" ht="43.5" customHeight="1">
      <c r="A19" s="143" t="s">
        <v>53</v>
      </c>
      <c r="B19" s="143"/>
      <c r="C19" s="144" t="s">
        <v>62</v>
      </c>
      <c r="D19" s="144"/>
      <c r="E19" s="144"/>
      <c r="F19" s="144"/>
      <c r="G19" s="144"/>
      <c r="H19" s="144"/>
      <c r="I19" s="144"/>
      <c r="J19" s="144"/>
      <c r="K19" s="144"/>
      <c r="L19" s="144"/>
    </row>
    <row r="20" spans="1:12" ht="64.5" customHeight="1">
      <c r="A20" s="145" t="s">
        <v>54</v>
      </c>
      <c r="B20" s="145"/>
      <c r="C20" s="144" t="s">
        <v>63</v>
      </c>
      <c r="D20" s="144"/>
      <c r="E20" s="144"/>
      <c r="F20" s="144"/>
      <c r="G20" s="144"/>
      <c r="H20" s="144"/>
      <c r="I20" s="144"/>
      <c r="J20" s="144"/>
      <c r="K20" s="144"/>
      <c r="L20" s="144"/>
    </row>
    <row r="21" spans="1:12" ht="33.75" customHeight="1">
      <c r="A21" s="145" t="s">
        <v>39</v>
      </c>
      <c r="B21" s="145"/>
      <c r="C21" s="144" t="s">
        <v>40</v>
      </c>
      <c r="D21" s="144"/>
      <c r="E21" s="144"/>
      <c r="F21" s="144"/>
      <c r="G21" s="144"/>
      <c r="H21" s="144"/>
      <c r="I21" s="144"/>
      <c r="J21" s="144"/>
      <c r="K21" s="144"/>
      <c r="L21" s="144"/>
    </row>
    <row r="22" spans="1:12" ht="33.75" customHeight="1">
      <c r="A22" s="143" t="s">
        <v>55</v>
      </c>
      <c r="B22" s="143"/>
      <c r="C22" s="144" t="s">
        <v>41</v>
      </c>
      <c r="D22" s="144"/>
      <c r="E22" s="144"/>
      <c r="F22" s="144"/>
      <c r="G22" s="144"/>
      <c r="H22" s="144"/>
      <c r="I22" s="144"/>
      <c r="J22" s="144"/>
      <c r="K22" s="144"/>
      <c r="L22" s="144"/>
    </row>
    <row r="23" spans="1:12" ht="34.5" customHeight="1">
      <c r="A23" s="147" t="s">
        <v>52</v>
      </c>
      <c r="B23" s="147"/>
      <c r="C23" s="144" t="s">
        <v>69</v>
      </c>
      <c r="D23" s="144"/>
      <c r="E23" s="144"/>
      <c r="F23" s="144"/>
      <c r="G23" s="144"/>
      <c r="H23" s="144"/>
      <c r="I23" s="144"/>
      <c r="J23" s="144"/>
      <c r="K23" s="144"/>
      <c r="L23" s="144"/>
    </row>
    <row r="24" spans="1:12" ht="49.5" customHeight="1">
      <c r="A24" s="145" t="s">
        <v>56</v>
      </c>
      <c r="B24" s="145"/>
      <c r="C24" s="144" t="s">
        <v>64</v>
      </c>
      <c r="D24" s="144"/>
      <c r="E24" s="144"/>
      <c r="F24" s="144"/>
      <c r="G24" s="144"/>
      <c r="H24" s="144"/>
      <c r="I24" s="144"/>
      <c r="J24" s="144"/>
      <c r="K24" s="144"/>
      <c r="L24" s="144"/>
    </row>
    <row r="25" spans="1:12" ht="52.5" customHeight="1">
      <c r="A25" s="145" t="s">
        <v>57</v>
      </c>
      <c r="B25" s="145"/>
      <c r="C25" s="144" t="s">
        <v>65</v>
      </c>
      <c r="D25" s="144"/>
      <c r="E25" s="144"/>
      <c r="F25" s="144"/>
      <c r="G25" s="144"/>
      <c r="H25" s="144"/>
      <c r="I25" s="144"/>
      <c r="J25" s="144"/>
      <c r="K25" s="144"/>
      <c r="L25" s="144"/>
    </row>
    <row r="26" spans="1:12" ht="52.5" customHeight="1">
      <c r="A26" s="145" t="s">
        <v>58</v>
      </c>
      <c r="B26" s="145"/>
      <c r="C26" s="144" t="s">
        <v>70</v>
      </c>
      <c r="D26" s="144"/>
      <c r="E26" s="144"/>
      <c r="F26" s="144"/>
      <c r="G26" s="144"/>
      <c r="H26" s="144"/>
      <c r="I26" s="144"/>
      <c r="J26" s="144"/>
      <c r="K26" s="144"/>
      <c r="L26" s="144"/>
    </row>
    <row r="27" spans="1:12" ht="45" customHeight="1">
      <c r="A27" s="145" t="s">
        <v>56</v>
      </c>
      <c r="B27" s="145"/>
      <c r="C27" s="144" t="s">
        <v>67</v>
      </c>
      <c r="D27" s="144"/>
      <c r="E27" s="144"/>
      <c r="F27" s="144"/>
      <c r="G27" s="144"/>
      <c r="H27" s="144"/>
      <c r="I27" s="144"/>
      <c r="J27" s="144"/>
      <c r="K27" s="144"/>
      <c r="L27" s="144"/>
    </row>
    <row r="28" spans="1:12" ht="49.5" customHeight="1">
      <c r="A28" s="145" t="s">
        <v>59</v>
      </c>
      <c r="B28" s="145"/>
      <c r="C28" s="144" t="s">
        <v>68</v>
      </c>
      <c r="D28" s="144"/>
      <c r="E28" s="144"/>
      <c r="F28" s="144"/>
      <c r="G28" s="144"/>
      <c r="H28" s="144"/>
      <c r="I28" s="144"/>
      <c r="J28" s="144"/>
      <c r="K28" s="144"/>
      <c r="L28" s="144"/>
    </row>
    <row r="29" spans="1:12" ht="32.25" customHeight="1">
      <c r="A29" s="146" t="s">
        <v>66</v>
      </c>
      <c r="B29" s="146"/>
      <c r="C29" s="144" t="s">
        <v>71</v>
      </c>
      <c r="D29" s="144"/>
      <c r="E29" s="144"/>
      <c r="F29" s="144"/>
      <c r="G29" s="144"/>
      <c r="H29" s="144"/>
      <c r="I29" s="144"/>
      <c r="J29" s="144"/>
      <c r="K29" s="144"/>
      <c r="L29" s="144"/>
    </row>
    <row r="30" spans="1:12" ht="21.75" customHeight="1">
      <c r="A30" s="145" t="s">
        <v>12</v>
      </c>
      <c r="B30" s="145"/>
      <c r="C30" s="144" t="s">
        <v>76</v>
      </c>
      <c r="D30" s="144"/>
      <c r="E30" s="144"/>
      <c r="F30" s="144"/>
      <c r="G30" s="144"/>
      <c r="H30" s="144"/>
      <c r="I30" s="144"/>
      <c r="J30" s="144"/>
      <c r="K30" s="144"/>
      <c r="L30" s="144"/>
    </row>
    <row r="31" spans="1:12" ht="21.75" customHeight="1">
      <c r="A31" s="145" t="s">
        <v>13</v>
      </c>
      <c r="B31" s="145"/>
      <c r="C31" s="144" t="s">
        <v>73</v>
      </c>
      <c r="D31" s="144"/>
      <c r="E31" s="144"/>
      <c r="F31" s="144"/>
      <c r="G31" s="144"/>
      <c r="H31" s="144"/>
      <c r="I31" s="144"/>
      <c r="J31" s="144"/>
      <c r="K31" s="144"/>
      <c r="L31" s="144"/>
    </row>
    <row r="32" spans="1:12" ht="21.75" customHeight="1">
      <c r="A32" s="145" t="s">
        <v>14</v>
      </c>
      <c r="B32" s="145"/>
      <c r="C32" s="144" t="s">
        <v>72</v>
      </c>
      <c r="D32" s="144"/>
      <c r="E32" s="144"/>
      <c r="F32" s="144"/>
      <c r="G32" s="144"/>
      <c r="H32" s="144"/>
      <c r="I32" s="144"/>
      <c r="J32" s="144"/>
      <c r="K32" s="144"/>
      <c r="L32" s="144"/>
    </row>
    <row r="33" spans="1:12" ht="15" customHeight="1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</row>
    <row r="34" spans="1:12" ht="15">
      <c r="A34" s="158" t="s">
        <v>42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</row>
    <row r="35" spans="1:12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</row>
    <row r="36" spans="1:12" ht="15.75">
      <c r="A36" s="160" t="s">
        <v>43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</row>
    <row r="37" spans="1:12" ht="15">
      <c r="A37" s="157" t="s">
        <v>44</v>
      </c>
      <c r="B37" s="157"/>
      <c r="C37" s="157"/>
      <c r="D37" s="157"/>
      <c r="E37" s="157" t="s">
        <v>45</v>
      </c>
      <c r="F37" s="157"/>
      <c r="G37" s="157"/>
      <c r="H37" s="157"/>
      <c r="I37" s="157" t="s">
        <v>46</v>
      </c>
      <c r="J37" s="157"/>
      <c r="K37" s="157"/>
      <c r="L37" s="157"/>
    </row>
    <row r="38" spans="1:12" ht="144" customHeight="1">
      <c r="A38" s="162">
        <v>1</v>
      </c>
      <c r="B38" s="162"/>
      <c r="C38" s="162"/>
      <c r="D38" s="162"/>
      <c r="E38" s="163" t="s">
        <v>111</v>
      </c>
      <c r="F38" s="164"/>
      <c r="G38" s="164"/>
      <c r="H38" s="165"/>
      <c r="I38" s="166">
        <v>45485</v>
      </c>
      <c r="J38" s="162"/>
      <c r="K38" s="162"/>
      <c r="L38" s="162"/>
    </row>
    <row r="39" spans="1:12" ht="126" customHeight="1">
      <c r="A39" s="167" t="s">
        <v>114</v>
      </c>
      <c r="B39" s="167"/>
      <c r="C39" s="167"/>
      <c r="D39" s="167"/>
      <c r="E39" s="167" t="s">
        <v>113</v>
      </c>
      <c r="F39" s="167"/>
      <c r="G39" s="167"/>
      <c r="H39" s="167"/>
      <c r="I39" s="167" t="s">
        <v>107</v>
      </c>
      <c r="J39" s="167"/>
      <c r="K39" s="167"/>
      <c r="L39" s="167"/>
    </row>
    <row r="40" spans="1:12" ht="15.75">
      <c r="A40" s="161" t="s">
        <v>47</v>
      </c>
      <c r="B40" s="161"/>
      <c r="C40" s="161"/>
      <c r="D40" s="161"/>
      <c r="E40" s="161" t="s">
        <v>48</v>
      </c>
      <c r="F40" s="161"/>
      <c r="G40" s="161"/>
      <c r="H40" s="161"/>
      <c r="I40" s="161" t="s">
        <v>49</v>
      </c>
      <c r="J40" s="161"/>
      <c r="K40" s="161"/>
      <c r="L40" s="16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 ht="51" customHeight="1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</row>
    <row r="43" spans="1:1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</sheetData>
  <mergeCells count="80">
    <mergeCell ref="A35:L35"/>
    <mergeCell ref="A36:L36"/>
    <mergeCell ref="A40:D40"/>
    <mergeCell ref="E40:H40"/>
    <mergeCell ref="I40:L40"/>
    <mergeCell ref="A38:D38"/>
    <mergeCell ref="E38:H38"/>
    <mergeCell ref="I38:L38"/>
    <mergeCell ref="A39:D39"/>
    <mergeCell ref="E39:H39"/>
    <mergeCell ref="I39:L39"/>
    <mergeCell ref="A12:B12"/>
    <mergeCell ref="C12:L12"/>
    <mergeCell ref="A37:D37"/>
    <mergeCell ref="E37:H37"/>
    <mergeCell ref="I37:L37"/>
    <mergeCell ref="A27:B27"/>
    <mergeCell ref="C27:L27"/>
    <mergeCell ref="A28:B28"/>
    <mergeCell ref="C28:L28"/>
    <mergeCell ref="A30:B30"/>
    <mergeCell ref="C30:L30"/>
    <mergeCell ref="A32:B32"/>
    <mergeCell ref="C32:L32"/>
    <mergeCell ref="A31:B31"/>
    <mergeCell ref="C31:L31"/>
    <mergeCell ref="A34:L34"/>
    <mergeCell ref="A1:B1"/>
    <mergeCell ref="A9:L9"/>
    <mergeCell ref="A10:L10"/>
    <mergeCell ref="A11:B11"/>
    <mergeCell ref="C11:L11"/>
    <mergeCell ref="A8:L8"/>
    <mergeCell ref="A3:L3"/>
    <mergeCell ref="A4:L4"/>
    <mergeCell ref="A5:L5"/>
    <mergeCell ref="A6:B6"/>
    <mergeCell ref="C6:L6"/>
    <mergeCell ref="A7:B7"/>
    <mergeCell ref="C7:L7"/>
    <mergeCell ref="A13:B13"/>
    <mergeCell ref="C13:L13"/>
    <mergeCell ref="A15:B15"/>
    <mergeCell ref="C15:L15"/>
    <mergeCell ref="A16:B16"/>
    <mergeCell ref="C16:L16"/>
    <mergeCell ref="A14:B14"/>
    <mergeCell ref="C14:L14"/>
    <mergeCell ref="A17:B17"/>
    <mergeCell ref="C17:L17"/>
    <mergeCell ref="A20:B20"/>
    <mergeCell ref="C20:L20"/>
    <mergeCell ref="A21:B21"/>
    <mergeCell ref="C21:L21"/>
    <mergeCell ref="A19:B19"/>
    <mergeCell ref="C19:L19"/>
    <mergeCell ref="A18:B18"/>
    <mergeCell ref="C18:L18"/>
    <mergeCell ref="A23:B23"/>
    <mergeCell ref="C23:L23"/>
    <mergeCell ref="A24:B24"/>
    <mergeCell ref="C24:L24"/>
    <mergeCell ref="A25:B25"/>
    <mergeCell ref="C25:L25"/>
    <mergeCell ref="A33:L33"/>
    <mergeCell ref="A41:L41"/>
    <mergeCell ref="A42:L42"/>
    <mergeCell ref="K1:L1"/>
    <mergeCell ref="C1:J1"/>
    <mergeCell ref="A2:B2"/>
    <mergeCell ref="C2:E2"/>
    <mergeCell ref="F2:H2"/>
    <mergeCell ref="I2:J2"/>
    <mergeCell ref="K2:L2"/>
    <mergeCell ref="A22:B22"/>
    <mergeCell ref="C22:L22"/>
    <mergeCell ref="A26:B26"/>
    <mergeCell ref="C26:L26"/>
    <mergeCell ref="A29:B29"/>
    <mergeCell ref="C29:L29"/>
  </mergeCells>
  <pageMargins left="0.7" right="0.7" top="0.75" bottom="0.75" header="0.3" footer="0.3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Auditoria_Cal_RP</vt:lpstr>
      <vt:lpstr>Instructivo</vt:lpstr>
      <vt:lpstr>Auditoria_Cal_RP!Área_de_impresión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06979</dc:creator>
  <cp:lastModifiedBy>06979</cp:lastModifiedBy>
  <dcterms:created xsi:type="dcterms:W3CDTF">2022-09-05T19:55:05Z</dcterms:created>
  <dcterms:modified xsi:type="dcterms:W3CDTF">2024-08-01T19:20:25Z</dcterms:modified>
</cp:coreProperties>
</file>