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/>
  </bookViews>
  <sheets>
    <sheet name="Auditoria_HCL_Odontologia" sheetId="14" r:id="rId1"/>
    <sheet name="Calificacion_Promedio_x_Mes" sheetId="15" r:id="rId2"/>
    <sheet name="Historico_Mensual" sheetId="16" r:id="rId3"/>
    <sheet name="Instructivo" sheetId="4" r:id="rId4"/>
  </sheets>
  <definedNames>
    <definedName name="_xlnm.Print_Area" localSheetId="0">Auditoria_HCL_Odontologia!$A$1:$AW$84</definedName>
  </definedNames>
  <calcPr calcId="144525"/>
</workbook>
</file>

<file path=xl/calcChain.xml><?xml version="1.0" encoding="utf-8"?>
<calcChain xmlns="http://schemas.openxmlformats.org/spreadsheetml/2006/main">
  <c r="D27" i="15" l="1"/>
  <c r="C27" i="15"/>
  <c r="E27" i="15" s="1"/>
  <c r="D26" i="15"/>
  <c r="C26" i="15"/>
  <c r="E26" i="15" s="1"/>
  <c r="D25" i="15"/>
  <c r="C25" i="15"/>
  <c r="E25" i="15" s="1"/>
  <c r="D24" i="15"/>
  <c r="C24" i="15"/>
  <c r="E24" i="15" s="1"/>
  <c r="D23" i="15"/>
  <c r="C23" i="15"/>
  <c r="E23" i="15" s="1"/>
  <c r="D22" i="15"/>
  <c r="C22" i="15"/>
  <c r="E22" i="15" s="1"/>
  <c r="D21" i="15"/>
  <c r="C21" i="15"/>
  <c r="E21" i="15" s="1"/>
  <c r="D20" i="15"/>
  <c r="C20" i="15"/>
  <c r="E20" i="15" s="1"/>
  <c r="D19" i="15"/>
  <c r="C19" i="15"/>
  <c r="E19" i="15" s="1"/>
  <c r="D18" i="15"/>
  <c r="C18" i="15"/>
  <c r="E18" i="15" s="1"/>
  <c r="D17" i="15"/>
  <c r="C17" i="15"/>
  <c r="E17" i="15" s="1"/>
  <c r="D16" i="15"/>
  <c r="C16" i="15"/>
  <c r="E16" i="15" s="1"/>
  <c r="D15" i="15"/>
  <c r="C15" i="15"/>
  <c r="E15" i="15" s="1"/>
  <c r="D14" i="15"/>
  <c r="C14" i="15"/>
  <c r="E14" i="15" s="1"/>
  <c r="D13" i="15"/>
  <c r="B27" i="15"/>
  <c r="B27" i="16" s="1"/>
  <c r="B26" i="15"/>
  <c r="B26" i="16" s="1"/>
  <c r="B25" i="15"/>
  <c r="B25" i="16" s="1"/>
  <c r="B24" i="15"/>
  <c r="B24" i="16" s="1"/>
  <c r="B23" i="15"/>
  <c r="B23" i="16" s="1"/>
  <c r="B22" i="15"/>
  <c r="B22" i="16" s="1"/>
  <c r="B21" i="15"/>
  <c r="B21" i="16" s="1"/>
  <c r="B20" i="15"/>
  <c r="B20" i="16" s="1"/>
  <c r="B19" i="15"/>
  <c r="B19" i="16" s="1"/>
  <c r="B18" i="15"/>
  <c r="B18" i="16" s="1"/>
  <c r="B17" i="15"/>
  <c r="B17" i="16" s="1"/>
  <c r="B16" i="15"/>
  <c r="B16" i="16" s="1"/>
  <c r="B15" i="15"/>
  <c r="B15" i="16" s="1"/>
  <c r="B14" i="15"/>
  <c r="B14" i="16" s="1"/>
  <c r="B13" i="15"/>
  <c r="B13" i="16" s="1"/>
  <c r="B10" i="15"/>
  <c r="B10" i="16" s="1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Q41" i="14"/>
  <c r="AR41" i="14"/>
  <c r="Z37" i="14"/>
  <c r="AH37" i="14"/>
  <c r="AP37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AR36" i="14"/>
  <c r="AS36" i="14"/>
  <c r="AT36" i="14"/>
  <c r="S35" i="14"/>
  <c r="S37" i="14" s="1"/>
  <c r="T35" i="14"/>
  <c r="T37" i="14" s="1"/>
  <c r="U35" i="14"/>
  <c r="U37" i="14" s="1"/>
  <c r="V35" i="14"/>
  <c r="V37" i="14" s="1"/>
  <c r="W35" i="14"/>
  <c r="W37" i="14" s="1"/>
  <c r="X35" i="14"/>
  <c r="X37" i="14" s="1"/>
  <c r="Y35" i="14"/>
  <c r="Y37" i="14" s="1"/>
  <c r="Z35" i="14"/>
  <c r="AA35" i="14"/>
  <c r="AA37" i="14" s="1"/>
  <c r="AB35" i="14"/>
  <c r="AB37" i="14" s="1"/>
  <c r="AC35" i="14"/>
  <c r="AC37" i="14" s="1"/>
  <c r="AD35" i="14"/>
  <c r="AD37" i="14" s="1"/>
  <c r="AE35" i="14"/>
  <c r="AE37" i="14" s="1"/>
  <c r="AF35" i="14"/>
  <c r="AF37" i="14" s="1"/>
  <c r="AG35" i="14"/>
  <c r="AG37" i="14" s="1"/>
  <c r="AH35" i="14"/>
  <c r="AI35" i="14"/>
  <c r="AI37" i="14" s="1"/>
  <c r="AJ35" i="14"/>
  <c r="AJ37" i="14" s="1"/>
  <c r="AK35" i="14"/>
  <c r="AK37" i="14" s="1"/>
  <c r="AL35" i="14"/>
  <c r="AL37" i="14" s="1"/>
  <c r="AM35" i="14"/>
  <c r="AM37" i="14" s="1"/>
  <c r="AN35" i="14"/>
  <c r="AN37" i="14" s="1"/>
  <c r="AO35" i="14"/>
  <c r="AO37" i="14" s="1"/>
  <c r="AP35" i="14"/>
  <c r="AQ35" i="14"/>
  <c r="AQ37" i="14" s="1"/>
  <c r="AR35" i="14"/>
  <c r="AR37" i="14" s="1"/>
  <c r="AS35" i="14"/>
  <c r="AT35" i="14"/>
  <c r="I40" i="14"/>
  <c r="B9" i="15" s="1"/>
  <c r="B9" i="16" s="1"/>
  <c r="K40" i="14"/>
  <c r="M40" i="14"/>
  <c r="B11" i="15" s="1"/>
  <c r="B11" i="16" s="1"/>
  <c r="O40" i="14"/>
  <c r="B12" i="15" s="1"/>
  <c r="B12" i="16" s="1"/>
  <c r="Q40" i="14"/>
  <c r="S40" i="14"/>
  <c r="U40" i="14"/>
  <c r="W40" i="14"/>
  <c r="Y40" i="14"/>
  <c r="AA40" i="14"/>
  <c r="AC40" i="14"/>
  <c r="AE40" i="14"/>
  <c r="AG40" i="14"/>
  <c r="AI40" i="14"/>
  <c r="AK40" i="14"/>
  <c r="AM40" i="14"/>
  <c r="AO40" i="14"/>
  <c r="AQ40" i="14"/>
  <c r="AS40" i="14"/>
  <c r="G40" i="14"/>
  <c r="B8" i="15" s="1"/>
  <c r="B8" i="16" s="1"/>
  <c r="E40" i="14"/>
  <c r="B7" i="15" s="1"/>
  <c r="B7" i="16" s="1"/>
  <c r="AV13" i="14"/>
  <c r="AV14" i="14"/>
  <c r="AV15" i="14"/>
  <c r="AV16" i="14"/>
  <c r="AV17" i="14"/>
  <c r="AV18" i="14"/>
  <c r="AV19" i="14"/>
  <c r="AV20" i="14"/>
  <c r="AV21" i="14"/>
  <c r="AV22" i="14"/>
  <c r="AV23" i="14"/>
  <c r="AV24" i="14"/>
  <c r="AV25" i="14"/>
  <c r="AV26" i="14"/>
  <c r="AV27" i="14"/>
  <c r="AV28" i="14"/>
  <c r="AV29" i="14"/>
  <c r="AV30" i="14"/>
  <c r="AV31" i="14"/>
  <c r="AV32" i="14"/>
  <c r="AV33" i="14"/>
  <c r="AV34" i="14"/>
  <c r="AU13" i="14"/>
  <c r="AU14" i="14"/>
  <c r="AU15" i="14"/>
  <c r="AU16" i="14"/>
  <c r="AW16" i="14" s="1"/>
  <c r="AU17" i="14"/>
  <c r="AU18" i="14"/>
  <c r="AW18" i="14" s="1"/>
  <c r="AU19" i="14"/>
  <c r="AU20" i="14"/>
  <c r="AU21" i="14"/>
  <c r="AU22" i="14"/>
  <c r="AU23" i="14"/>
  <c r="AU24" i="14"/>
  <c r="AW24" i="14" s="1"/>
  <c r="AU25" i="14"/>
  <c r="AW25" i="14" s="1"/>
  <c r="AU26" i="14"/>
  <c r="AU27" i="14"/>
  <c r="AW27" i="14" s="1"/>
  <c r="AU28" i="14"/>
  <c r="AW28" i="14" s="1"/>
  <c r="AU29" i="14"/>
  <c r="AU30" i="14"/>
  <c r="AW30" i="14" s="1"/>
  <c r="AU31" i="14"/>
  <c r="AU32" i="14"/>
  <c r="AU33" i="14"/>
  <c r="AW33" i="14" s="1"/>
  <c r="AU34" i="14"/>
  <c r="AW34" i="14" s="1"/>
  <c r="AV12" i="14"/>
  <c r="AU12" i="14"/>
  <c r="AW20" i="14" l="1"/>
  <c r="AW32" i="14"/>
  <c r="AW19" i="14"/>
  <c r="AW26" i="14"/>
  <c r="AW21" i="14"/>
  <c r="AW13" i="14"/>
  <c r="AW29" i="14"/>
  <c r="AW22" i="14"/>
  <c r="AW17" i="14"/>
  <c r="AW14" i="14"/>
  <c r="AW31" i="14"/>
  <c r="AW23" i="14"/>
  <c r="AW15" i="14"/>
  <c r="AW12" i="14"/>
  <c r="O36" i="14"/>
  <c r="O35" i="14"/>
  <c r="O37" i="14" l="1"/>
  <c r="O41" i="14" s="1"/>
  <c r="C12" i="15" s="1"/>
  <c r="E55" i="14"/>
  <c r="E56" i="14"/>
  <c r="E63" i="14"/>
  <c r="E71" i="14"/>
  <c r="E69" i="14"/>
  <c r="E53" i="14"/>
  <c r="D65" i="14"/>
  <c r="D66" i="14"/>
  <c r="D67" i="14"/>
  <c r="D68" i="14"/>
  <c r="D69" i="14"/>
  <c r="D70" i="14"/>
  <c r="D71" i="14"/>
  <c r="D72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B34" i="14"/>
  <c r="B31" i="14"/>
  <c r="B32" i="14"/>
  <c r="B26" i="14"/>
  <c r="E45" i="14" s="1"/>
  <c r="B29" i="14"/>
  <c r="B27" i="14"/>
  <c r="C27" i="14"/>
  <c r="C28" i="14" s="1"/>
  <c r="C29" i="14" s="1"/>
  <c r="C30" i="14" s="1"/>
  <c r="C31" i="14" s="1"/>
  <c r="C32" i="14" s="1"/>
  <c r="C33" i="14" s="1"/>
  <c r="C34" i="14" s="1"/>
  <c r="D75" i="14"/>
  <c r="D74" i="14"/>
  <c r="D73" i="14"/>
  <c r="D50" i="14"/>
  <c r="D47" i="14"/>
  <c r="B70" i="14" s="1"/>
  <c r="D46" i="14"/>
  <c r="B65" i="14" s="1"/>
  <c r="D45" i="14"/>
  <c r="B50" i="14" s="1"/>
  <c r="R36" i="14"/>
  <c r="Q36" i="14"/>
  <c r="P36" i="14"/>
  <c r="N36" i="14"/>
  <c r="M36" i="14"/>
  <c r="L36" i="14"/>
  <c r="K36" i="14"/>
  <c r="J36" i="14"/>
  <c r="I36" i="14"/>
  <c r="H36" i="14"/>
  <c r="G36" i="14"/>
  <c r="F36" i="14"/>
  <c r="E36" i="14"/>
  <c r="R35" i="14"/>
  <c r="Q35" i="14"/>
  <c r="Q37" i="14" s="1"/>
  <c r="Q41" i="14" s="1"/>
  <c r="C13" i="15" s="1"/>
  <c r="E13" i="15" s="1"/>
  <c r="P35" i="14"/>
  <c r="N35" i="14"/>
  <c r="M35" i="14"/>
  <c r="L35" i="14"/>
  <c r="K35" i="14"/>
  <c r="J35" i="14"/>
  <c r="I35" i="14"/>
  <c r="H35" i="14"/>
  <c r="G35" i="14"/>
  <c r="F35" i="14"/>
  <c r="E35" i="14"/>
  <c r="B33" i="14"/>
  <c r="B19" i="14"/>
  <c r="B12" i="14"/>
  <c r="H37" i="14" l="1"/>
  <c r="H41" i="14" s="1"/>
  <c r="D8" i="15" s="1"/>
  <c r="E64" i="14"/>
  <c r="E62" i="14"/>
  <c r="E61" i="14"/>
  <c r="E60" i="14"/>
  <c r="E51" i="14"/>
  <c r="E59" i="14"/>
  <c r="E52" i="14"/>
  <c r="J37" i="14"/>
  <c r="J41" i="14" s="1"/>
  <c r="D9" i="15" s="1"/>
  <c r="AS37" i="14"/>
  <c r="AS41" i="14" s="1"/>
  <c r="E66" i="14"/>
  <c r="E67" i="14"/>
  <c r="E54" i="14"/>
  <c r="E72" i="14"/>
  <c r="E70" i="14"/>
  <c r="E58" i="14"/>
  <c r="E68" i="14"/>
  <c r="E65" i="14"/>
  <c r="E57" i="14"/>
  <c r="R37" i="14"/>
  <c r="R41" i="14" s="1"/>
  <c r="K37" i="14"/>
  <c r="K41" i="14" s="1"/>
  <c r="C10" i="15" s="1"/>
  <c r="E10" i="15" s="1"/>
  <c r="F37" i="14"/>
  <c r="F41" i="14" s="1"/>
  <c r="D7" i="15" s="1"/>
  <c r="G37" i="14"/>
  <c r="G41" i="14" s="1"/>
  <c r="C8" i="15" s="1"/>
  <c r="E50" i="14"/>
  <c r="N37" i="14"/>
  <c r="N41" i="14" s="1"/>
  <c r="D11" i="15" s="1"/>
  <c r="P37" i="14"/>
  <c r="P41" i="14" s="1"/>
  <c r="D12" i="15" s="1"/>
  <c r="E12" i="15" s="1"/>
  <c r="E46" i="14"/>
  <c r="L37" i="14"/>
  <c r="L41" i="14" s="1"/>
  <c r="D10" i="15" s="1"/>
  <c r="M37" i="14"/>
  <c r="M41" i="14" s="1"/>
  <c r="C11" i="15" s="1"/>
  <c r="E11" i="15" s="1"/>
  <c r="E47" i="14"/>
  <c r="E37" i="14"/>
  <c r="E41" i="14" s="1"/>
  <c r="C7" i="15" s="1"/>
  <c r="AT37" i="14"/>
  <c r="AT41" i="14" s="1"/>
  <c r="I37" i="14"/>
  <c r="I41" i="14" s="1"/>
  <c r="C9" i="15" s="1"/>
  <c r="E9" i="15" s="1"/>
  <c r="AU36" i="14"/>
  <c r="E74" i="14" s="1"/>
  <c r="AU35" i="14"/>
  <c r="E8" i="15" l="1"/>
  <c r="E7" i="15"/>
  <c r="AU37" i="14"/>
  <c r="E75" i="14" s="1"/>
  <c r="E73" i="14"/>
</calcChain>
</file>

<file path=xl/sharedStrings.xml><?xml version="1.0" encoding="utf-8"?>
<sst xmlns="http://schemas.openxmlformats.org/spreadsheetml/2006/main" count="156" uniqueCount="144">
  <si>
    <t xml:space="preserve">FECHA: </t>
  </si>
  <si>
    <t xml:space="preserve">GPC, PROCEDIMIENTO O PROTOCOLO A EVALUAR: </t>
  </si>
  <si>
    <t>TOTAL DE CRITERIOS CUMPLIDOS</t>
  </si>
  <si>
    <t>TOTAL DE CRITERIOS NO CUMPLIDOS</t>
  </si>
  <si>
    <t>SERVICIO:</t>
  </si>
  <si>
    <t>SEDE:</t>
  </si>
  <si>
    <t>PROPORCIÓN DE CUMPLIMIENTO POR COMPONENTE</t>
  </si>
  <si>
    <t>No.</t>
  </si>
  <si>
    <t>TOTAL DE CRITERIOS EVALUADOS</t>
  </si>
  <si>
    <t>PORCENTAJE DE CUMPLIMIENTO</t>
  </si>
  <si>
    <t>CALIFICACIÓN:</t>
  </si>
  <si>
    <t>NO CUMPLE</t>
  </si>
  <si>
    <t>PROPORCIÓN DE CRITERIOS CUMPLIMOS</t>
  </si>
  <si>
    <t>CRITERIO</t>
  </si>
  <si>
    <t>FECHA DE ATENCIÓN:</t>
  </si>
  <si>
    <t>NOMBRE DEL MEDICO:</t>
  </si>
  <si>
    <t>ASPECTOS A EVALUAR</t>
  </si>
  <si>
    <t>CUMPLIMIENTO</t>
  </si>
  <si>
    <t>AUDITOR:</t>
  </si>
  <si>
    <t>OBJETIVO:</t>
  </si>
  <si>
    <t xml:space="preserve">ALCANCE: </t>
  </si>
  <si>
    <t>Para el diligenciamiento correcto del formato tenga en cuenta lo siguiente:</t>
  </si>
  <si>
    <t>Registrar el día, mes y año que realiza la auditoria.</t>
  </si>
  <si>
    <t>Registrar el área donde se hizo la atención.</t>
  </si>
  <si>
    <t>Registrar lo que se va a calificar.</t>
  </si>
  <si>
    <t>Registrar el día, mes y año de la atención.</t>
  </si>
  <si>
    <t xml:space="preserve">No.: </t>
  </si>
  <si>
    <t>Secuencia numérica ascendente.</t>
  </si>
  <si>
    <t>Características especificas de cada criterio.</t>
  </si>
  <si>
    <t>El formato se encuentra formulado para arrojar un total de cumplimiento en porcentaje.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</si>
  <si>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</si>
  <si>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</si>
  <si>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</si>
  <si>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</si>
  <si>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</si>
  <si>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</si>
  <si>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</si>
  <si>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FECHA:</t>
  </si>
  <si>
    <t>CUMPLIMIENTO:</t>
  </si>
  <si>
    <t>CRITERIO:</t>
  </si>
  <si>
    <t>PROPORCIÓN DE CUMPLIMIENTO POR COMPONENTE:</t>
  </si>
  <si>
    <t>ASPECTOS A EVALUAR:</t>
  </si>
  <si>
    <t>TOTAL DE CRITERIOS CUMPLIDOS:</t>
  </si>
  <si>
    <t>TOTAL DE CRITERIOS NO CUMPLIDOS:</t>
  </si>
  <si>
    <t>PROPORCIÓN DE CRITERIOS CUMPLIMOS:</t>
  </si>
  <si>
    <t>TOTAL DE CRITERIOS EVALUADOS:</t>
  </si>
  <si>
    <t>Diligenciar el nombre de la sede habilitada donde se realizó la consulta.</t>
  </si>
  <si>
    <t>Corresponde a las partes que van a ser evaluadas de la historia clínica  (Cada criterio tiene uno o más aspectos a evaluar)</t>
  </si>
  <si>
    <t>Resultado porcentual de la proporción de cumplimiento por componente.</t>
  </si>
  <si>
    <t>Resultado numero de los criterios cumplidos.</t>
  </si>
  <si>
    <t>Resultado numero de los criterios no cumplidos.</t>
  </si>
  <si>
    <t>PORCENTAJE DE CUMPLIMIENTO:</t>
  </si>
  <si>
    <t>Resultado porcentual de la sumatoria de los criterios cumplidos.</t>
  </si>
  <si>
    <t>Resultado porcentual de la sumatoria de los criterios evaluados</t>
  </si>
  <si>
    <t>Determinar el nivel de adherencia de las guías de practica clínica, procedimientos y protocolos.</t>
  </si>
  <si>
    <t>Desplegar en cado uno de los aspectos a evaluar la lista de cumplimiento: Cumple, no cumple, no aplica (Califique cada ítem teniendo en cuenta la definición).</t>
  </si>
  <si>
    <t>Resultado porcentual de la proporción de criterios cumplidos por componente.</t>
  </si>
  <si>
    <t>Resultado porcentual de la división de los criterios cumplidos / criterios evaluados</t>
  </si>
  <si>
    <t>Resultado porcentual de cumplimiento del profesional a evaluar.</t>
  </si>
  <si>
    <t>Nombre del profesional evaluado.</t>
  </si>
  <si>
    <t>PAGINA 1 DE 2</t>
  </si>
  <si>
    <r>
      <t xml:space="preserve">PROCESO: </t>
    </r>
    <r>
      <rPr>
        <sz val="8"/>
        <rFont val="Arial"/>
        <family val="2"/>
      </rPr>
      <t>GARANTÍA DE LA CALIDAD</t>
    </r>
  </si>
  <si>
    <r>
      <rPr>
        <b/>
        <sz val="8"/>
        <rFont val="Arial"/>
        <family val="2"/>
      </rPr>
      <t>PROCESO:</t>
    </r>
    <r>
      <rPr>
        <sz val="8"/>
        <rFont val="Arial"/>
        <family val="2"/>
      </rPr>
      <t xml:space="preserve"> GARANTÍA DE LA CALIDAD</t>
    </r>
  </si>
  <si>
    <t>CUMPLE</t>
  </si>
  <si>
    <t>¿Están registrados los datos de identificación completos?</t>
  </si>
  <si>
    <t>¿Consta con precisión el motivo de consulta?</t>
  </si>
  <si>
    <t>¿La historia permite conocer con precisión los antecedentes médicos del paciente?</t>
  </si>
  <si>
    <t>¿Queda claro si el paciente está o no bajo tratamiento médico actualmente?</t>
  </si>
  <si>
    <t>¿Consta en la Historia si el paciente tiene o no restricciones médicas?</t>
  </si>
  <si>
    <t>Si padece una enfermedad crónica como diabetes o Hipertensión, ¿Se sabe si está controlado?</t>
  </si>
  <si>
    <t>Se registran antecedesntes ? Traumas, Herpes, Neoplasias, Neuralgia, etc.</t>
  </si>
  <si>
    <t>12 ¿Está descrita adecuadamente la sintomatología reportada por el paciente, es decir con una adecuada historia y descripción del dolor o, en su defecto, es claro que no presenta ninguna sintomatología?</t>
  </si>
  <si>
    <t>¿Está descrita la oclusión del paciente?</t>
  </si>
  <si>
    <t>Si hay atriciones, abrasiones, abfracciones, erosiones, fluorosis, hipoplasias, ¿están descritas? ¿En su defecto, La historia permite evidenciar que no hay ninguna de estas patologías o similares?</t>
  </si>
  <si>
    <t>¿Se sabe en qué condiciones se encuentran Labios, Lengua, Piso de Boca, Carrillos, Paladar (duro y blando), los tejidos blandos, Oro-faringe, etc.?</t>
  </si>
  <si>
    <t>¿La historia permite conocer cuál es la condición periodontal del paciente?: Gingivitis, bolsas, pérdidas óseas, aumentos de movilidad, retracciones gingivales, etc.</t>
  </si>
  <si>
    <t>¿El odontograma es claro, permite visualizar gráficamente la condición dental del paciente y tiene un cuadro de convenciones claro?</t>
  </si>
  <si>
    <t>¿La ayuda DX ordenada, fué la apropiada?</t>
  </si>
  <si>
    <t>¿Cada diagnóstico está debidamente soportado con una descripción de signos y síntomas (coherente con las guías Clínicas) y en concordancia con la interpretación de las ayudas diagnósticas?</t>
  </si>
  <si>
    <t>NOMBRE DEL ODONTOLOGO:</t>
  </si>
  <si>
    <t xml:space="preserve">N° DE HISTORIA EVALUADA: </t>
  </si>
  <si>
    <t>EDAD:</t>
  </si>
  <si>
    <r>
      <rPr>
        <sz val="7"/>
        <rFont val="Arial"/>
        <family val="2"/>
      </rPr>
      <t>FORMATO</t>
    </r>
    <r>
      <rPr>
        <b/>
        <sz val="12"/>
        <rFont val="Arial"/>
        <family val="2"/>
      </rPr>
      <t xml:space="preserve">
AUDITORIA DE LA CALIDAD DE LA HISTORIA CLINICA Y ADHERENCIA A GUIAS - ODONTOLOGIA </t>
    </r>
  </si>
  <si>
    <t>ODONTOLOGO:</t>
  </si>
  <si>
    <t>NO APLICA</t>
  </si>
  <si>
    <t>¿Hay registro en la Historia Clínica de la advertencia de riesgos previstos e incertidumbres que puedan comprometer el buen resultado de cada tratamiento?</t>
  </si>
  <si>
    <t>Soporte Clinico</t>
  </si>
  <si>
    <t>Acatamiento de la Guia</t>
  </si>
  <si>
    <t>Seguridad del Paciente</t>
  </si>
  <si>
    <t xml:space="preserve">GPC, PROCEDIMIENTO O PROTOCOLO A EVALUAR:  </t>
  </si>
  <si>
    <t>¿Si hubo interconsultas o Remisiones, hay constancia de ellas con fecha y nombre de quien las ordeno?</t>
  </si>
  <si>
    <t>¿La prescripcion de medicamentos, es adecuada al DX impartido?</t>
  </si>
  <si>
    <t>¿Se resgistran indicaciones para proxima cita ?</t>
  </si>
  <si>
    <t xml:space="preserve">¿En el  analisis  describen en forma lógica, clara y completa: lo observado, lo analizado,  y/o realizado; con sus debidos procedimientos y biomateriales utilizados? </t>
  </si>
  <si>
    <t>¿En caso de aplicar anestésico, queda constancia en el analisis  la dosificacion y técnica?</t>
  </si>
  <si>
    <t>¿El DX registrado, fue el apropiado?</t>
  </si>
  <si>
    <t>¿Cualquier miembro del equipo de salud, autoridad competente o persona legalmente autorizada que lea el analisis podría identificar con precisión nombres y apellidos del responsable del mismo?</t>
  </si>
  <si>
    <t xml:space="preserve">NOMBRE ODONTOLOGO </t>
  </si>
  <si>
    <t>ITEM</t>
  </si>
  <si>
    <t>PROMEDIO</t>
  </si>
  <si>
    <t xml:space="preserve">PROMEDIO CALIFICACION MENSUAL POR ODONTOLOGO </t>
  </si>
  <si>
    <t>ENERO</t>
  </si>
  <si>
    <t>FEBRERO</t>
  </si>
  <si>
    <t xml:space="preserve">HISTORICO DE CALIFICACION MENSUAL POR ODONTOLOGO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</si>
  <si>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</si>
  <si>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</si>
  <si>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</si>
  <si>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</si>
  <si>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</si>
  <si>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</si>
  <si>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</si>
  <si>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</si>
  <si>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</si>
  <si>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</si>
  <si>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HC 1</t>
  </si>
  <si>
    <t xml:space="preserve">HC 2 </t>
  </si>
  <si>
    <r>
      <rPr>
        <sz val="7"/>
        <rFont val="Arial"/>
        <family val="2"/>
      </rPr>
      <t>FORMATO</t>
    </r>
    <r>
      <rPr>
        <b/>
        <sz val="12"/>
        <rFont val="Arial"/>
        <family val="2"/>
      </rPr>
      <t xml:space="preserve">
AUDITORIA DE LA CALIDAD DE LA HISTORIA CLINICA Y ADHERENCIA A GUIAS - ODONTOLOGIA</t>
    </r>
  </si>
  <si>
    <t>V1</t>
  </si>
  <si>
    <t>INSTRUCTIVO PARA DILIGENCIAR EL FORMATO "AUDITORIA DE LA CALIDAD DE LA HISTORIA CLINICA Y ADHERENCIA A GUIAS - ODONTOLOGIA"</t>
  </si>
  <si>
    <t>Registrar el nombre del profesional odontologo a evaluar.</t>
  </si>
  <si>
    <t>No. DE HISTORIA CLINICA:</t>
  </si>
  <si>
    <t>Registrar el número de historia clinica a evaluar.</t>
  </si>
  <si>
    <t xml:space="preserve">FECHA DE ATENCION: </t>
  </si>
  <si>
    <t>Registrar la edad del paciente.</t>
  </si>
  <si>
    <t>Nombre: Julio Cesar Quintero Vieda
Cargo: Gerente</t>
  </si>
  <si>
    <r>
      <t xml:space="preserve">CODIGO: </t>
    </r>
    <r>
      <rPr>
        <sz val="8"/>
        <rFont val="Arial"/>
        <family val="2"/>
      </rPr>
      <t>GC-S3-F45</t>
    </r>
  </si>
  <si>
    <r>
      <t>CODIGO:</t>
    </r>
    <r>
      <rPr>
        <sz val="8"/>
        <rFont val="Arial"/>
        <family val="2"/>
      </rPr>
      <t xml:space="preserve"> GC-S3-F45</t>
    </r>
  </si>
  <si>
    <t>Evaluar la calidad de la atención, la adherencia a guías, la pertinencia y análisis de casos odontologicos en la ESE Carmen Emilia Ospina.</t>
  </si>
  <si>
    <r>
      <t xml:space="preserve">VIGENCIA: </t>
    </r>
    <r>
      <rPr>
        <sz val="8"/>
        <rFont val="Arial"/>
        <family val="2"/>
      </rPr>
      <t>01/08/2024</t>
    </r>
  </si>
  <si>
    <t xml:space="preserve">
Nombre: Angela Marcela Cardoso Cardoso           Agremiada area Garantia de la Calidad.                                
                                                                              Nombre: Paula Clareth Garnica Quintero  Agremiada area Garantia de la Calidad.
Nombre: Maria Alejandra Mayor Morales
Agremiada area Garantia de la Calidad. </t>
  </si>
  <si>
    <t>Nombre: Camilo Sepulveda Tovar
Contratista área Garantía de la Calidad.</t>
  </si>
  <si>
    <r>
      <rPr>
        <sz val="7"/>
        <rFont val="Arial"/>
        <family val="2"/>
      </rPr>
      <t>FORMATO</t>
    </r>
    <r>
      <rPr>
        <sz val="10"/>
        <rFont val="Arial"/>
      </rPr>
      <t xml:space="preserve">
</t>
    </r>
    <r>
      <rPr>
        <b/>
        <sz val="12"/>
        <rFont val="Arial"/>
        <family val="2"/>
      </rPr>
      <t xml:space="preserve">AUDITORIA DE LA CALIDAD DE LA HISTORIA CLINICA Y ADHERENCIA A GUIAS - ODONTOLOGIA </t>
    </r>
  </si>
  <si>
    <r>
      <rPr>
        <b/>
        <sz val="8"/>
        <rFont val="Arial"/>
        <family val="2"/>
      </rPr>
      <t>PROCESO</t>
    </r>
    <r>
      <rPr>
        <sz val="8"/>
        <rFont val="Arial"/>
        <family val="2"/>
      </rPr>
      <t xml:space="preserve">
Garantía de la calidad</t>
    </r>
  </si>
  <si>
    <r>
      <rPr>
        <b/>
        <sz val="8"/>
        <rFont val="Arial"/>
        <family val="2"/>
      </rPr>
      <t>CODIGO</t>
    </r>
    <r>
      <rPr>
        <sz val="8"/>
        <rFont val="Arial"/>
        <family val="2"/>
      </rPr>
      <t>:  GC-S3-F45</t>
    </r>
  </si>
  <si>
    <r>
      <rPr>
        <b/>
        <sz val="8"/>
        <rFont val="Arial"/>
        <family val="2"/>
      </rPr>
      <t xml:space="preserve">VIGENCIA: </t>
    </r>
    <r>
      <rPr>
        <sz val="8"/>
        <rFont val="Arial"/>
        <family val="2"/>
      </rPr>
      <t>01/08/2024</t>
    </r>
  </si>
  <si>
    <r>
      <rPr>
        <b/>
        <sz val="8"/>
        <rFont val="Arial"/>
        <family val="2"/>
      </rPr>
      <t>PAGINA</t>
    </r>
    <r>
      <rPr>
        <sz val="8"/>
        <rFont val="Arial"/>
        <family val="2"/>
      </rPr>
      <t xml:space="preserve"> 2 DE 4</t>
    </r>
  </si>
  <si>
    <r>
      <rPr>
        <sz val="7"/>
        <rFont val="Arial"/>
        <family val="2"/>
      </rPr>
      <t>FORMATO</t>
    </r>
    <r>
      <rPr>
        <sz val="10"/>
        <rFont val="Arial"/>
        <family val="2"/>
      </rPr>
      <t xml:space="preserve">
</t>
    </r>
    <r>
      <rPr>
        <b/>
        <sz val="12"/>
        <rFont val="Arial"/>
        <family val="2"/>
      </rPr>
      <t xml:space="preserve">AUDITORIA DE LA CALIDAD DE LA HISTORIA CLINICA Y ADHERENCIA A GUIAS - ODONTOLOGIA </t>
    </r>
  </si>
  <si>
    <r>
      <rPr>
        <b/>
        <sz val="8"/>
        <rFont val="Arial"/>
        <family val="2"/>
      </rPr>
      <t>PROCESO</t>
    </r>
    <r>
      <rPr>
        <sz val="8"/>
        <rFont val="Arial"/>
        <family val="2"/>
      </rPr>
      <t>: 
Garantia de la calidad</t>
    </r>
  </si>
  <si>
    <r>
      <rPr>
        <b/>
        <sz val="8"/>
        <rFont val="Arial"/>
        <family val="2"/>
      </rPr>
      <t>CODIGO:</t>
    </r>
    <r>
      <rPr>
        <sz val="8"/>
        <rFont val="Arial"/>
        <family val="2"/>
      </rPr>
      <t xml:space="preserve"> GC-S3-F45</t>
    </r>
  </si>
  <si>
    <r>
      <rPr>
        <b/>
        <sz val="8"/>
        <rFont val="Arial"/>
        <family val="2"/>
      </rPr>
      <t>VIGENCA:</t>
    </r>
    <r>
      <rPr>
        <sz val="8"/>
        <rFont val="Arial"/>
        <family val="2"/>
      </rPr>
      <t xml:space="preserve"> 01/08/2024</t>
    </r>
  </si>
  <si>
    <r>
      <rPr>
        <b/>
        <sz val="8"/>
        <rFont val="Arial"/>
        <family val="2"/>
      </rPr>
      <t xml:space="preserve">PAGINA </t>
    </r>
    <r>
      <rPr>
        <sz val="8"/>
        <rFont val="Arial"/>
        <family val="2"/>
      </rPr>
      <t>3 DE 4</t>
    </r>
  </si>
  <si>
    <r>
      <t>VIGENCIA:</t>
    </r>
    <r>
      <rPr>
        <sz val="8"/>
        <rFont val="Arial"/>
        <family val="2"/>
      </rPr>
      <t xml:space="preserve"> 01/08/2024</t>
    </r>
  </si>
  <si>
    <t>Elaboración del documento: Se elabora documento  con el fin de Determinar el nivel de adherencia de las guías de practica clínica, procedimientos y protocolos. Y con esto obtener una mejora continua en el subproceso: "PAMEC enfoque acreditación"</t>
  </si>
  <si>
    <r>
      <t xml:space="preserve">PAGINA </t>
    </r>
    <r>
      <rPr>
        <sz val="7"/>
        <rFont val="Arial"/>
        <family val="2"/>
      </rPr>
      <t>4 DE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</si>
</sst>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General"/>
  </numFmts>
  <fonts count="14">
    <font>
      <sz val="10"/>
      <name val="Arial"/>
    </font>
    <font>
      <b/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1"/>
    </font>
    <font>
      <b/>
      <sz val="7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4" fontId="7" fillId="0" borderId="0"/>
    <xf numFmtId="0" fontId="3" fillId="0" borderId="0"/>
  </cellStyleXfs>
  <cellXfs count="162">
    <xf numFmtId="0" fontId="0" fillId="0" borderId="0" xfId="0"/>
    <xf numFmtId="0" fontId="3" fillId="0" borderId="0" xfId="2" applyFill="1" applyBorder="1"/>
    <xf numFmtId="14" fontId="2" fillId="2" borderId="1" xfId="2" applyNumberFormat="1" applyFont="1" applyFill="1" applyBorder="1" applyAlignment="1">
      <alignment horizontal="center" vertical="center" wrapText="1"/>
    </xf>
    <xf numFmtId="0" fontId="3" fillId="0" borderId="0" xfId="2"/>
    <xf numFmtId="0" fontId="3" fillId="0" borderId="0" xfId="2" applyFont="1"/>
    <xf numFmtId="0" fontId="3" fillId="4" borderId="0" xfId="2" applyFill="1"/>
    <xf numFmtId="0" fontId="3" fillId="4" borderId="0" xfId="2" applyFill="1" applyBorder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vertical="top" wrapText="1"/>
    </xf>
    <xf numFmtId="0" fontId="2" fillId="2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justify" vertical="center" wrapText="1"/>
    </xf>
    <xf numFmtId="9" fontId="6" fillId="0" borderId="1" xfId="2" applyNumberFormat="1" applyFont="1" applyFill="1" applyBorder="1" applyAlignment="1">
      <alignment horizontal="justify" vertical="center" wrapText="1"/>
    </xf>
    <xf numFmtId="0" fontId="6" fillId="0" borderId="0" xfId="2" applyFont="1" applyFill="1" applyBorder="1" applyAlignment="1">
      <alignment wrapText="1"/>
    </xf>
    <xf numFmtId="9" fontId="2" fillId="2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justify" vertical="center" wrapText="1"/>
    </xf>
    <xf numFmtId="0" fontId="2" fillId="4" borderId="1" xfId="2" applyFont="1" applyFill="1" applyBorder="1" applyAlignment="1">
      <alignment horizontal="justify" vertical="center" wrapText="1"/>
    </xf>
    <xf numFmtId="14" fontId="2" fillId="2" borderId="1" xfId="2" applyNumberFormat="1" applyFont="1" applyFill="1" applyBorder="1" applyAlignment="1">
      <alignment vertical="center" wrapText="1"/>
    </xf>
    <xf numFmtId="0" fontId="2" fillId="0" borderId="23" xfId="2" applyFont="1" applyBorder="1" applyAlignment="1">
      <alignment wrapText="1"/>
    </xf>
    <xf numFmtId="0" fontId="2" fillId="0" borderId="18" xfId="2" applyFont="1" applyBorder="1" applyAlignment="1">
      <alignment wrapText="1"/>
    </xf>
    <xf numFmtId="0" fontId="2" fillId="0" borderId="19" xfId="2" applyFont="1" applyBorder="1" applyAlignment="1">
      <alignment wrapText="1"/>
    </xf>
    <xf numFmtId="0" fontId="6" fillId="0" borderId="0" xfId="2" applyFont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wrapText="1"/>
    </xf>
    <xf numFmtId="1" fontId="6" fillId="0" borderId="1" xfId="2" applyNumberFormat="1" applyFont="1" applyFill="1" applyBorder="1" applyAlignment="1">
      <alignment horizontal="center" wrapText="1"/>
    </xf>
    <xf numFmtId="10" fontId="6" fillId="0" borderId="1" xfId="2" applyNumberFormat="1" applyFont="1" applyFill="1" applyBorder="1" applyAlignment="1">
      <alignment horizontal="center" wrapText="1"/>
    </xf>
    <xf numFmtId="0" fontId="6" fillId="4" borderId="1" xfId="2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1" fontId="6" fillId="4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0" fontId="2" fillId="4" borderId="1" xfId="2" applyNumberFormat="1" applyFont="1" applyFill="1" applyBorder="1" applyAlignment="1">
      <alignment horizontal="center" wrapText="1"/>
    </xf>
    <xf numFmtId="10" fontId="2" fillId="2" borderId="1" xfId="2" applyNumberFormat="1" applyFont="1" applyFill="1" applyBorder="1" applyAlignment="1">
      <alignment horizontal="center" wrapText="1"/>
    </xf>
    <xf numFmtId="0" fontId="6" fillId="4" borderId="0" xfId="2" applyFont="1" applyFill="1" applyAlignment="1">
      <alignment wrapText="1"/>
    </xf>
    <xf numFmtId="10" fontId="2" fillId="4" borderId="1" xfId="1" applyNumberFormat="1" applyFont="1" applyFill="1" applyBorder="1" applyAlignment="1">
      <alignment horizontal="center" vertical="center" wrapText="1"/>
    </xf>
    <xf numFmtId="9" fontId="6" fillId="0" borderId="0" xfId="1" applyFont="1" applyAlignment="1">
      <alignment wrapText="1"/>
    </xf>
    <xf numFmtId="9" fontId="6" fillId="4" borderId="0" xfId="1" applyFont="1" applyFill="1" applyAlignment="1">
      <alignment wrapText="1"/>
    </xf>
    <xf numFmtId="0" fontId="6" fillId="0" borderId="9" xfId="2" applyFont="1" applyBorder="1" applyAlignment="1">
      <alignment horizontal="left" vertical="center" wrapText="1"/>
    </xf>
    <xf numFmtId="9" fontId="2" fillId="4" borderId="11" xfId="2" applyNumberFormat="1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left" wrapText="1"/>
    </xf>
    <xf numFmtId="0" fontId="6" fillId="0" borderId="13" xfId="2" applyFont="1" applyBorder="1" applyAlignment="1">
      <alignment horizontal="left" vertical="center" wrapText="1"/>
    </xf>
    <xf numFmtId="9" fontId="2" fillId="4" borderId="14" xfId="2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9" fontId="2" fillId="4" borderId="0" xfId="2" applyNumberFormat="1" applyFont="1" applyFill="1" applyBorder="1" applyAlignment="1">
      <alignment horizontal="center" vertical="center" wrapText="1"/>
    </xf>
    <xf numFmtId="0" fontId="13" fillId="4" borderId="15" xfId="2" applyFont="1" applyFill="1" applyBorder="1" applyAlignment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justify" vertical="top" wrapText="1"/>
    </xf>
    <xf numFmtId="0" fontId="2" fillId="4" borderId="17" xfId="2" applyFont="1" applyFill="1" applyBorder="1" applyAlignment="1">
      <alignment horizontal="center" wrapText="1"/>
    </xf>
    <xf numFmtId="1" fontId="2" fillId="4" borderId="13" xfId="2" applyNumberFormat="1" applyFont="1" applyFill="1" applyBorder="1" applyAlignment="1">
      <alignment horizontal="center" wrapText="1"/>
    </xf>
    <xf numFmtId="10" fontId="2" fillId="4" borderId="10" xfId="2" applyNumberFormat="1" applyFont="1" applyFill="1" applyBorder="1" applyAlignment="1">
      <alignment horizontal="center" wrapText="1"/>
    </xf>
    <xf numFmtId="0" fontId="2" fillId="0" borderId="0" xfId="2" applyFont="1" applyAlignment="1">
      <alignment horizontal="right" wrapText="1"/>
    </xf>
    <xf numFmtId="0" fontId="6" fillId="4" borderId="0" xfId="2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5" fillId="4" borderId="1" xfId="2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3" borderId="20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left" vertical="top" wrapText="1"/>
    </xf>
    <xf numFmtId="0" fontId="2" fillId="0" borderId="5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left" vertical="top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4" fontId="9" fillId="0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/>
    </xf>
    <xf numFmtId="0" fontId="3" fillId="0" borderId="20" xfId="2" applyBorder="1" applyAlignment="1">
      <alignment horizontal="center"/>
    </xf>
    <xf numFmtId="0" fontId="3" fillId="0" borderId="21" xfId="2" applyBorder="1" applyAlignment="1">
      <alignment horizontal="center"/>
    </xf>
    <xf numFmtId="0" fontId="4" fillId="0" borderId="20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wrapText="1"/>
    </xf>
    <xf numFmtId="0" fontId="6" fillId="0" borderId="21" xfId="2" applyFont="1" applyBorder="1" applyAlignment="1">
      <alignment horizontal="center" wrapText="1"/>
    </xf>
    <xf numFmtId="0" fontId="2" fillId="0" borderId="1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0" borderId="4" xfId="2" applyBorder="1" applyAlignment="1">
      <alignment horizontal="center"/>
    </xf>
    <xf numFmtId="0" fontId="4" fillId="0" borderId="22" xfId="2" applyFon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wrapText="1"/>
    </xf>
    <xf numFmtId="0" fontId="9" fillId="0" borderId="16" xfId="2" applyFont="1" applyBorder="1" applyAlignment="1">
      <alignment horizontal="left" wrapText="1"/>
    </xf>
    <xf numFmtId="0" fontId="9" fillId="0" borderId="21" xfId="2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0" xfId="2" applyFont="1" applyFill="1" applyBorder="1" applyAlignment="1">
      <alignment horizontal="justify" vertical="center"/>
    </xf>
    <xf numFmtId="0" fontId="9" fillId="0" borderId="16" xfId="2" applyFont="1" applyFill="1" applyBorder="1" applyAlignment="1">
      <alignment horizontal="justify" vertical="center"/>
    </xf>
    <xf numFmtId="0" fontId="9" fillId="0" borderId="21" xfId="2" applyFont="1" applyFill="1" applyBorder="1" applyAlignment="1">
      <alignment horizontal="justify" vertical="center"/>
    </xf>
    <xf numFmtId="0" fontId="9" fillId="0" borderId="0" xfId="2" applyFont="1" applyBorder="1" applyAlignment="1">
      <alignment horizontal="justify" vertical="center"/>
    </xf>
  </cellXfs>
  <cellStyles count="5">
    <cellStyle name="Excel Built-in Normal" xfId="3"/>
    <cellStyle name="Normal" xfId="0" builtinId="0"/>
    <cellStyle name="Normal 2" xfId="2"/>
    <cellStyle name="Normal 3" xfId="4"/>
    <cellStyle name="Porcentaj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CRITERIOS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Auditoria_HCL_Odontologia!$D$45:$D$47</c:f>
              <c:strCache>
                <c:ptCount val="3"/>
                <c:pt idx="0">
                  <c:v>Soporte Clinico</c:v>
                </c:pt>
                <c:pt idx="1">
                  <c:v>Acatamiento de la Guia</c:v>
                </c:pt>
                <c:pt idx="2">
                  <c:v>Seguridad del Paciente</c:v>
                </c:pt>
              </c:strCache>
            </c:strRef>
          </c:cat>
          <c:val>
            <c:numRef>
              <c:f>Auditoria_HCL_Odontologia!$E$45:$E$47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6359296"/>
        <c:axId val="178625280"/>
      </c:barChart>
      <c:catAx>
        <c:axId val="18635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625280"/>
        <c:crosses val="autoZero"/>
        <c:auto val="1"/>
        <c:lblAlgn val="ctr"/>
        <c:lblOffset val="100"/>
        <c:noMultiLvlLbl val="0"/>
      </c:catAx>
      <c:valAx>
        <c:axId val="1786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35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592931</xdr:colOff>
      <xdr:row>42</xdr:row>
      <xdr:rowOff>33618</xdr:rowOff>
    </xdr:from>
    <xdr:to>
      <xdr:col>13</xdr:col>
      <xdr:colOff>616324</xdr:colOff>
      <xdr:row>62</xdr:row>
      <xdr:rowOff>224117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747033</xdr:colOff>
      <xdr:row>0</xdr:row>
      <xdr:rowOff>168390</xdr:rowOff>
    </xdr:from>
    <xdr:to>
      <xdr:col>1</xdr:col>
      <xdr:colOff>999633</xdr:colOff>
      <xdr:row>0</xdr:row>
      <xdr:rowOff>1047750</xdr:rowOff>
    </xdr:to>
    <xdr:pic>
      <xdr:nvPicPr>
        <xdr:cNvPr id="3" name="Imagen 2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47033" y="168390"/>
          <a:ext cx="1452750" cy="879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938893</xdr:colOff>
      <xdr:row>0</xdr:row>
      <xdr:rowOff>81642</xdr:rowOff>
    </xdr:from>
    <xdr:to>
      <xdr:col>48</xdr:col>
      <xdr:colOff>68036</xdr:colOff>
      <xdr:row>0</xdr:row>
      <xdr:rowOff>1023193</xdr:rowOff>
    </xdr:to>
    <xdr:pic>
      <xdr:nvPicPr>
        <xdr:cNvPr id="4" name="2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3368" y="81642"/>
          <a:ext cx="1167493" cy="94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679450</xdr:colOff>
      <xdr:row>83</xdr:row>
      <xdr:rowOff>190500</xdr:rowOff>
    </xdr:from>
    <xdr:to>
      <xdr:col>26</xdr:col>
      <xdr:colOff>598715</xdr:colOff>
      <xdr:row>83</xdr:row>
      <xdr:rowOff>991188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0164" y="20818929"/>
          <a:ext cx="14887122" cy="8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95249</xdr:rowOff>
    </xdr:from>
    <xdr:to>
      <xdr:col>3</xdr:col>
      <xdr:colOff>820665</xdr:colOff>
      <xdr:row>28</xdr:row>
      <xdr:rowOff>638174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0074"/>
          <a:ext cx="526884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76200</xdr:rowOff>
    </xdr:from>
    <xdr:to>
      <xdr:col>0</xdr:col>
      <xdr:colOff>733425</xdr:colOff>
      <xdr:row>0</xdr:row>
      <xdr:rowOff>591649</xdr:rowOff>
    </xdr:to>
    <xdr:pic>
      <xdr:nvPicPr>
        <xdr:cNvPr id="3" name="Imagen 2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95250" y="76200"/>
          <a:ext cx="638175" cy="51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190501</xdr:colOff>
      <xdr:row>0</xdr:row>
      <xdr:rowOff>57150</xdr:rowOff>
    </xdr:from>
    <xdr:to>
      <xdr:col>4</xdr:col>
      <xdr:colOff>887999</xdr:colOff>
      <xdr:row>0</xdr:row>
      <xdr:rowOff>619125</xdr:rowOff>
    </xdr:to>
    <xdr:pic>
      <xdr:nvPicPr>
        <xdr:cNvPr id="4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57150"/>
          <a:ext cx="69749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1543050</xdr:colOff>
      <xdr:row>28</xdr:row>
      <xdr:rowOff>95250</xdr:rowOff>
    </xdr:from>
    <xdr:to>
      <xdr:col>8</xdr:col>
      <xdr:colOff>658007</xdr:colOff>
      <xdr:row>28</xdr:row>
      <xdr:rowOff>638175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657850"/>
          <a:ext cx="5268107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38100</xdr:rowOff>
    </xdr:from>
    <xdr:to>
      <xdr:col>0</xdr:col>
      <xdr:colOff>885825</xdr:colOff>
      <xdr:row>0</xdr:row>
      <xdr:rowOff>553549</xdr:rowOff>
    </xdr:to>
    <xdr:pic>
      <xdr:nvPicPr>
        <xdr:cNvPr id="3" name="Imagen 2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71450" y="38100"/>
          <a:ext cx="714375" cy="51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428624</xdr:colOff>
      <xdr:row>0</xdr:row>
      <xdr:rowOff>57151</xdr:rowOff>
    </xdr:from>
    <xdr:to>
      <xdr:col>13</xdr:col>
      <xdr:colOff>316833</xdr:colOff>
      <xdr:row>0</xdr:row>
      <xdr:rowOff>581025</xdr:rowOff>
    </xdr:to>
    <xdr:pic>
      <xdr:nvPicPr>
        <xdr:cNvPr id="4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4" y="57151"/>
          <a:ext cx="650209" cy="52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104775</xdr:rowOff>
    </xdr:from>
    <xdr:to>
      <xdr:col>1</xdr:col>
      <xdr:colOff>419100</xdr:colOff>
      <xdr:row>0</xdr:row>
      <xdr:rowOff>704850</xdr:rowOff>
    </xdr:to>
    <xdr:pic>
      <xdr:nvPicPr>
        <xdr:cNvPr id="2" name="Imagen 2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19074" y="752475"/>
          <a:ext cx="96202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323850</xdr:colOff>
      <xdr:row>0</xdr:row>
      <xdr:rowOff>38100</xdr:rowOff>
    </xdr:from>
    <xdr:to>
      <xdr:col>11</xdr:col>
      <xdr:colOff>476249</xdr:colOff>
      <xdr:row>0</xdr:row>
      <xdr:rowOff>774832</xdr:rowOff>
    </xdr:to>
    <xdr:pic>
      <xdr:nvPicPr>
        <xdr:cNvPr id="3" name="2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85800"/>
          <a:ext cx="914399" cy="73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609601</xdr:colOff>
      <xdr:row>40</xdr:row>
      <xdr:rowOff>85725</xdr:rowOff>
    </xdr:from>
    <xdr:to>
      <xdr:col>10</xdr:col>
      <xdr:colOff>57151</xdr:colOff>
      <xdr:row>40</xdr:row>
      <xdr:rowOff>533400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18526125"/>
          <a:ext cx="5543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8"/>
  <sheetViews>
    <sheetView tabSelected="1" view="pageBreakPreview" zoomScale="70" zoomScaleNormal="70" zoomScaleSheetLayoutView="70" workbookViewId="0">
      <selection activeCell="X98" sqref="X98"/>
    </sheetView>
  </sheetViews>
  <sheetFormatPr baseColWidth="10" defaultRowHeight="12.75"/>
  <cols>
    <col min="1" max="1" width="18" style="3" customWidth="1"/>
    <col min="2" max="2" width="22.85546875" style="3" customWidth="1"/>
    <col min="3" max="3" width="7.42578125" style="3" customWidth="1"/>
    <col min="4" max="4" width="86.42578125" style="4" customWidth="1"/>
    <col min="5" max="46" width="10.140625" style="5" customWidth="1"/>
    <col min="47" max="49" width="15.28515625" style="3" customWidth="1"/>
    <col min="50" max="50" width="11.42578125" style="1" hidden="1" customWidth="1"/>
    <col min="51" max="16384" width="11.42578125" style="1"/>
  </cols>
  <sheetData>
    <row r="1" spans="1:50" ht="89.25" customHeight="1">
      <c r="A1" s="98"/>
      <c r="B1" s="98"/>
      <c r="C1" s="98"/>
      <c r="D1" s="99" t="s">
        <v>82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1" t="s">
        <v>63</v>
      </c>
    </row>
    <row r="2" spans="1:50" ht="29.25" customHeight="1">
      <c r="A2" s="100" t="s">
        <v>61</v>
      </c>
      <c r="B2" s="100"/>
      <c r="C2" s="100"/>
      <c r="D2" s="101" t="s">
        <v>125</v>
      </c>
      <c r="E2" s="101"/>
      <c r="F2" s="101"/>
      <c r="G2" s="101"/>
      <c r="H2" s="101"/>
      <c r="I2" s="101" t="s">
        <v>128</v>
      </c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8" t="s">
        <v>117</v>
      </c>
      <c r="AU2" s="101" t="s">
        <v>60</v>
      </c>
      <c r="AV2" s="101"/>
      <c r="AW2" s="101"/>
      <c r="AX2" s="1" t="s">
        <v>11</v>
      </c>
    </row>
    <row r="3" spans="1:50" ht="16.5" customHeigh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8"/>
      <c r="AX3" s="1" t="s">
        <v>84</v>
      </c>
    </row>
    <row r="4" spans="1:50" s="17" customFormat="1" ht="20.25" customHeight="1">
      <c r="A4" s="89" t="s">
        <v>0</v>
      </c>
      <c r="B4" s="89"/>
      <c r="C4" s="89"/>
      <c r="D4" s="90" t="s">
        <v>89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6" t="s">
        <v>2</v>
      </c>
      <c r="AV4" s="96" t="s">
        <v>3</v>
      </c>
      <c r="AW4" s="96" t="s">
        <v>12</v>
      </c>
    </row>
    <row r="5" spans="1:50" s="17" customFormat="1" ht="20.25" customHeight="1">
      <c r="A5" s="89" t="s">
        <v>4</v>
      </c>
      <c r="B5" s="89"/>
      <c r="C5" s="89"/>
      <c r="D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7"/>
      <c r="AV5" s="97"/>
      <c r="AW5" s="97"/>
    </row>
    <row r="6" spans="1:50" s="17" customFormat="1" ht="20.25" customHeight="1">
      <c r="A6" s="89" t="s">
        <v>5</v>
      </c>
      <c r="B6" s="89"/>
      <c r="C6" s="89"/>
      <c r="D6" s="94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7"/>
      <c r="AV6" s="97"/>
      <c r="AW6" s="97"/>
    </row>
    <row r="7" spans="1:50" s="17" customFormat="1" ht="17.25" customHeight="1">
      <c r="A7" s="82" t="s">
        <v>13</v>
      </c>
      <c r="B7" s="82" t="s">
        <v>6</v>
      </c>
      <c r="C7" s="82" t="s">
        <v>7</v>
      </c>
      <c r="D7" s="13" t="s">
        <v>79</v>
      </c>
      <c r="E7" s="67"/>
      <c r="F7" s="68"/>
      <c r="G7" s="69"/>
      <c r="H7" s="70"/>
      <c r="I7" s="67"/>
      <c r="J7" s="68"/>
      <c r="K7" s="69"/>
      <c r="L7" s="70"/>
      <c r="M7" s="67"/>
      <c r="N7" s="68"/>
      <c r="O7" s="69"/>
      <c r="P7" s="70"/>
      <c r="Q7" s="67"/>
      <c r="R7" s="68"/>
      <c r="S7" s="69"/>
      <c r="T7" s="70"/>
      <c r="U7" s="67"/>
      <c r="V7" s="68"/>
      <c r="W7" s="69"/>
      <c r="X7" s="70"/>
      <c r="Y7" s="67"/>
      <c r="Z7" s="68"/>
      <c r="AA7" s="69"/>
      <c r="AB7" s="70"/>
      <c r="AC7" s="67"/>
      <c r="AD7" s="68"/>
      <c r="AE7" s="69"/>
      <c r="AF7" s="70"/>
      <c r="AG7" s="67"/>
      <c r="AH7" s="68"/>
      <c r="AI7" s="69"/>
      <c r="AJ7" s="70"/>
      <c r="AK7" s="67"/>
      <c r="AL7" s="68"/>
      <c r="AM7" s="69"/>
      <c r="AN7" s="70"/>
      <c r="AO7" s="67"/>
      <c r="AP7" s="68"/>
      <c r="AQ7" s="69"/>
      <c r="AR7" s="70"/>
      <c r="AS7" s="67"/>
      <c r="AT7" s="68"/>
      <c r="AU7" s="97"/>
      <c r="AV7" s="97"/>
      <c r="AW7" s="97"/>
    </row>
    <row r="8" spans="1:50" s="17" customFormat="1" ht="17.25" customHeight="1">
      <c r="A8" s="82"/>
      <c r="B8" s="82"/>
      <c r="C8" s="82"/>
      <c r="D8" s="14" t="s">
        <v>80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97"/>
      <c r="AV8" s="97"/>
      <c r="AW8" s="97"/>
    </row>
    <row r="9" spans="1:50" s="17" customFormat="1" ht="17.25" customHeight="1">
      <c r="A9" s="82"/>
      <c r="B9" s="82"/>
      <c r="C9" s="82"/>
      <c r="D9" s="13" t="s">
        <v>81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7"/>
      <c r="AV9" s="97"/>
      <c r="AW9" s="97"/>
    </row>
    <row r="10" spans="1:50" s="17" customFormat="1" ht="17.25" customHeight="1">
      <c r="A10" s="82"/>
      <c r="B10" s="82"/>
      <c r="C10" s="82"/>
      <c r="D10" s="14" t="s">
        <v>122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97"/>
      <c r="AV10" s="97"/>
      <c r="AW10" s="97"/>
    </row>
    <row r="11" spans="1:50" s="17" customFormat="1" ht="18.75" customHeight="1">
      <c r="A11" s="83"/>
      <c r="B11" s="83"/>
      <c r="C11" s="83"/>
      <c r="D11" s="10" t="s">
        <v>16</v>
      </c>
      <c r="E11" s="84" t="s">
        <v>17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97"/>
      <c r="AV11" s="97"/>
      <c r="AW11" s="97"/>
    </row>
    <row r="12" spans="1:50" s="17" customFormat="1" ht="29.25" customHeight="1">
      <c r="A12" s="74" t="s">
        <v>86</v>
      </c>
      <c r="B12" s="74">
        <f>COUNTIF(E12:AT26,"cumple")</f>
        <v>0</v>
      </c>
      <c r="C12" s="9">
        <v>1</v>
      </c>
      <c r="D12" s="15" t="s">
        <v>64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>
        <f>COUNTIF(E12:AT12,"CUMPLE")</f>
        <v>0</v>
      </c>
      <c r="AV12" s="30">
        <f>COUNTIF(E12:AT12,"CUMPLE")+COUNTIF(E12:AT12,"NO CUMPLE")</f>
        <v>0</v>
      </c>
      <c r="AW12" s="31" t="e">
        <f>AU12/AV12</f>
        <v>#DIV/0!</v>
      </c>
    </row>
    <row r="13" spans="1:50" s="17" customFormat="1" ht="29.25" customHeight="1">
      <c r="A13" s="74"/>
      <c r="B13" s="74"/>
      <c r="C13" s="9">
        <v>2</v>
      </c>
      <c r="D13" s="15" t="s">
        <v>65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>
        <f t="shared" ref="AU13:AU34" si="0">COUNTIF(E13:AT13,"CUMPLE")</f>
        <v>0</v>
      </c>
      <c r="AV13" s="30">
        <f t="shared" ref="AV13:AV34" si="1">COUNTIF(E13:AT13,"CUMPLE")+COUNTIF(E13:AT13,"NO CUMPLE")</f>
        <v>0</v>
      </c>
      <c r="AW13" s="31" t="e">
        <f t="shared" ref="AW13:AW34" si="2">AU13/AV13</f>
        <v>#DIV/0!</v>
      </c>
    </row>
    <row r="14" spans="1:50" s="17" customFormat="1" ht="29.25" customHeight="1">
      <c r="A14" s="74"/>
      <c r="B14" s="74"/>
      <c r="C14" s="9">
        <v>3</v>
      </c>
      <c r="D14" s="16" t="s">
        <v>66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>
        <f t="shared" si="0"/>
        <v>0</v>
      </c>
      <c r="AV14" s="30">
        <f t="shared" si="1"/>
        <v>0</v>
      </c>
      <c r="AW14" s="31" t="e">
        <f t="shared" si="2"/>
        <v>#DIV/0!</v>
      </c>
    </row>
    <row r="15" spans="1:50" s="17" customFormat="1" ht="29.25" customHeight="1">
      <c r="A15" s="74"/>
      <c r="B15" s="74"/>
      <c r="C15" s="9">
        <v>4</v>
      </c>
      <c r="D15" s="16" t="s">
        <v>67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>
        <f t="shared" si="0"/>
        <v>0</v>
      </c>
      <c r="AV15" s="30">
        <f t="shared" si="1"/>
        <v>0</v>
      </c>
      <c r="AW15" s="31" t="e">
        <f t="shared" si="2"/>
        <v>#DIV/0!</v>
      </c>
    </row>
    <row r="16" spans="1:50" s="17" customFormat="1" ht="29.25" customHeight="1">
      <c r="A16" s="74"/>
      <c r="B16" s="74"/>
      <c r="C16" s="9">
        <v>5</v>
      </c>
      <c r="D16" s="15" t="s">
        <v>68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>
        <f t="shared" si="0"/>
        <v>0</v>
      </c>
      <c r="AV16" s="30">
        <f t="shared" si="1"/>
        <v>0</v>
      </c>
      <c r="AW16" s="31" t="e">
        <f t="shared" si="2"/>
        <v>#DIV/0!</v>
      </c>
    </row>
    <row r="17" spans="1:49" s="17" customFormat="1" ht="29.25" customHeight="1">
      <c r="A17" s="74"/>
      <c r="B17" s="74"/>
      <c r="C17" s="9">
        <v>6</v>
      </c>
      <c r="D17" s="15" t="s">
        <v>69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>
        <f t="shared" si="0"/>
        <v>0</v>
      </c>
      <c r="AV17" s="30">
        <f t="shared" si="1"/>
        <v>0</v>
      </c>
      <c r="AW17" s="31" t="e">
        <f t="shared" si="2"/>
        <v>#DIV/0!</v>
      </c>
    </row>
    <row r="18" spans="1:49" s="17" customFormat="1" ht="29.25" customHeight="1">
      <c r="A18" s="74"/>
      <c r="B18" s="74"/>
      <c r="C18" s="9">
        <v>7</v>
      </c>
      <c r="D18" s="15" t="s">
        <v>70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>
        <f t="shared" si="0"/>
        <v>0</v>
      </c>
      <c r="AV18" s="30">
        <f t="shared" si="1"/>
        <v>0</v>
      </c>
      <c r="AW18" s="31" t="e">
        <f t="shared" si="2"/>
        <v>#DIV/0!</v>
      </c>
    </row>
    <row r="19" spans="1:49" s="17" customFormat="1" ht="42.75" customHeight="1">
      <c r="A19" s="74"/>
      <c r="B19" s="73">
        <f>(COUNTIF(E12:AT26,"cumple")+COUNTIF(E12:AT26,"no cumple")+COUNTIF(E12:AT26,"no aplica"))</f>
        <v>0</v>
      </c>
      <c r="C19" s="9">
        <v>8</v>
      </c>
      <c r="D19" s="15" t="s">
        <v>71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>
        <f t="shared" si="0"/>
        <v>0</v>
      </c>
      <c r="AV19" s="30">
        <f t="shared" si="1"/>
        <v>0</v>
      </c>
      <c r="AW19" s="31" t="e">
        <f t="shared" si="2"/>
        <v>#DIV/0!</v>
      </c>
    </row>
    <row r="20" spans="1:49" s="17" customFormat="1" ht="29.25" customHeight="1">
      <c r="A20" s="74"/>
      <c r="B20" s="73"/>
      <c r="C20" s="9">
        <v>9</v>
      </c>
      <c r="D20" s="15" t="s">
        <v>72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>
        <f t="shared" si="0"/>
        <v>0</v>
      </c>
      <c r="AV20" s="30">
        <f t="shared" si="1"/>
        <v>0</v>
      </c>
      <c r="AW20" s="31" t="e">
        <f t="shared" si="2"/>
        <v>#DIV/0!</v>
      </c>
    </row>
    <row r="21" spans="1:49" s="17" customFormat="1" ht="29.25" customHeight="1">
      <c r="A21" s="74"/>
      <c r="B21" s="73"/>
      <c r="C21" s="9">
        <v>10</v>
      </c>
      <c r="D21" s="15" t="s">
        <v>73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9">
        <f t="shared" si="0"/>
        <v>0</v>
      </c>
      <c r="AV21" s="30">
        <f t="shared" si="1"/>
        <v>0</v>
      </c>
      <c r="AW21" s="31" t="e">
        <f t="shared" si="2"/>
        <v>#DIV/0!</v>
      </c>
    </row>
    <row r="22" spans="1:49" s="17" customFormat="1" ht="29.25" customHeight="1">
      <c r="A22" s="74"/>
      <c r="B22" s="73"/>
      <c r="C22" s="9">
        <v>11</v>
      </c>
      <c r="D22" s="15" t="s">
        <v>74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9">
        <f t="shared" si="0"/>
        <v>0</v>
      </c>
      <c r="AV22" s="30">
        <f t="shared" si="1"/>
        <v>0</v>
      </c>
      <c r="AW22" s="31" t="e">
        <f t="shared" si="2"/>
        <v>#DIV/0!</v>
      </c>
    </row>
    <row r="23" spans="1:49" s="17" customFormat="1" ht="29.25" customHeight="1">
      <c r="A23" s="74"/>
      <c r="B23" s="73"/>
      <c r="C23" s="9">
        <v>12</v>
      </c>
      <c r="D23" s="17" t="s">
        <v>75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9">
        <f t="shared" si="0"/>
        <v>0</v>
      </c>
      <c r="AV23" s="30">
        <f t="shared" si="1"/>
        <v>0</v>
      </c>
      <c r="AW23" s="31" t="e">
        <f t="shared" si="2"/>
        <v>#DIV/0!</v>
      </c>
    </row>
    <row r="24" spans="1:49" s="17" customFormat="1" ht="29.25" customHeight="1">
      <c r="A24" s="74"/>
      <c r="B24" s="73"/>
      <c r="C24" s="9">
        <v>13</v>
      </c>
      <c r="D24" s="16" t="s">
        <v>76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9">
        <f t="shared" si="0"/>
        <v>0</v>
      </c>
      <c r="AV24" s="30">
        <f t="shared" si="1"/>
        <v>0</v>
      </c>
      <c r="AW24" s="31" t="e">
        <f t="shared" si="2"/>
        <v>#DIV/0!</v>
      </c>
    </row>
    <row r="25" spans="1:49" s="17" customFormat="1" ht="22.5">
      <c r="A25" s="74"/>
      <c r="B25" s="73"/>
      <c r="C25" s="9">
        <v>14</v>
      </c>
      <c r="D25" s="16" t="s">
        <v>93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9">
        <f t="shared" si="0"/>
        <v>0</v>
      </c>
      <c r="AV25" s="30">
        <f t="shared" si="1"/>
        <v>0</v>
      </c>
      <c r="AW25" s="31" t="e">
        <f t="shared" si="2"/>
        <v>#DIV/0!</v>
      </c>
    </row>
    <row r="26" spans="1:49" s="17" customFormat="1" ht="45" customHeight="1">
      <c r="A26" s="74"/>
      <c r="B26" s="18" t="e">
        <f>(COUNTIF(E12:AT26,"CUMPLE")/(COUNTIF(E12:AT26,"CUMPLE")+COUNTIF(E12:AT26,"NO CUMPLE")))</f>
        <v>#DIV/0!</v>
      </c>
      <c r="C26" s="9">
        <v>15</v>
      </c>
      <c r="D26" s="19" t="s">
        <v>94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9">
        <f t="shared" si="0"/>
        <v>0</v>
      </c>
      <c r="AV26" s="30">
        <f t="shared" si="1"/>
        <v>0</v>
      </c>
      <c r="AW26" s="31" t="e">
        <f t="shared" si="2"/>
        <v>#DIV/0!</v>
      </c>
    </row>
    <row r="27" spans="1:49" s="17" customFormat="1" ht="29.25" customHeight="1">
      <c r="A27" s="74" t="s">
        <v>87</v>
      </c>
      <c r="B27" s="75">
        <f>COUNTIF(E27:AT31,"cumple")</f>
        <v>0</v>
      </c>
      <c r="C27" s="9">
        <f>C26+1</f>
        <v>16</v>
      </c>
      <c r="D27" s="19" t="s">
        <v>77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9">
        <f t="shared" si="0"/>
        <v>0</v>
      </c>
      <c r="AV27" s="30">
        <f t="shared" si="1"/>
        <v>0</v>
      </c>
      <c r="AW27" s="31" t="e">
        <f t="shared" si="2"/>
        <v>#DIV/0!</v>
      </c>
    </row>
    <row r="28" spans="1:49" s="17" customFormat="1" ht="29.25" customHeight="1">
      <c r="A28" s="74"/>
      <c r="B28" s="76"/>
      <c r="C28" s="9">
        <f t="shared" ref="C28:C34" si="3">C27+1</f>
        <v>17</v>
      </c>
      <c r="D28" s="20" t="s">
        <v>95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9">
        <f t="shared" si="0"/>
        <v>0</v>
      </c>
      <c r="AV28" s="30">
        <f t="shared" si="1"/>
        <v>0</v>
      </c>
      <c r="AW28" s="31" t="e">
        <f t="shared" si="2"/>
        <v>#DIV/0!</v>
      </c>
    </row>
    <row r="29" spans="1:49" s="17" customFormat="1" ht="36.75" customHeight="1">
      <c r="A29" s="74"/>
      <c r="B29" s="75">
        <f>(COUNTIF(E27:AT31,"cumple")+COUNTIF(E27:AT31,"no cumple"))</f>
        <v>0</v>
      </c>
      <c r="C29" s="9">
        <f t="shared" si="3"/>
        <v>18</v>
      </c>
      <c r="D29" s="15" t="s">
        <v>78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9">
        <f t="shared" si="0"/>
        <v>0</v>
      </c>
      <c r="AV29" s="30">
        <f t="shared" si="1"/>
        <v>0</v>
      </c>
      <c r="AW29" s="31" t="e">
        <f t="shared" si="2"/>
        <v>#DIV/0!</v>
      </c>
    </row>
    <row r="30" spans="1:49" s="17" customFormat="1" ht="29.25" customHeight="1">
      <c r="A30" s="74"/>
      <c r="B30" s="76"/>
      <c r="C30" s="9">
        <f t="shared" si="3"/>
        <v>19</v>
      </c>
      <c r="D30" s="15" t="s">
        <v>90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9">
        <f t="shared" si="0"/>
        <v>0</v>
      </c>
      <c r="AV30" s="30">
        <f t="shared" si="1"/>
        <v>0</v>
      </c>
      <c r="AW30" s="31" t="e">
        <f t="shared" si="2"/>
        <v>#DIV/0!</v>
      </c>
    </row>
    <row r="31" spans="1:49" s="17" customFormat="1" ht="38.25" customHeight="1">
      <c r="A31" s="74"/>
      <c r="B31" s="18" t="e">
        <f>(COUNTIF(E27:AT31,"CUMPLE")/(COUNTIF(E27:AT31,"CUMPLE")+COUNTIF(E27:AT31,"NO CUMPLE")))</f>
        <v>#DIV/0!</v>
      </c>
      <c r="C31" s="9">
        <f t="shared" si="3"/>
        <v>20</v>
      </c>
      <c r="D31" s="15" t="s">
        <v>96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9">
        <f t="shared" si="0"/>
        <v>0</v>
      </c>
      <c r="AV31" s="30">
        <f t="shared" si="1"/>
        <v>0</v>
      </c>
      <c r="AW31" s="31" t="e">
        <f t="shared" si="2"/>
        <v>#DIV/0!</v>
      </c>
    </row>
    <row r="32" spans="1:49" s="17" customFormat="1" ht="33" customHeight="1">
      <c r="A32" s="74" t="s">
        <v>88</v>
      </c>
      <c r="B32" s="9">
        <f>COUNTIF(E32:AT34,"cumple")</f>
        <v>0</v>
      </c>
      <c r="C32" s="9">
        <f t="shared" si="3"/>
        <v>21</v>
      </c>
      <c r="D32" s="20" t="s">
        <v>91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9">
        <f t="shared" si="0"/>
        <v>0</v>
      </c>
      <c r="AV32" s="30">
        <f t="shared" si="1"/>
        <v>0</v>
      </c>
      <c r="AW32" s="31" t="e">
        <f t="shared" si="2"/>
        <v>#DIV/0!</v>
      </c>
    </row>
    <row r="33" spans="1:50" s="17" customFormat="1" ht="29.25" customHeight="1">
      <c r="A33" s="74"/>
      <c r="B33" s="9">
        <f>(COUNTIF(E32:AT34,"cumple")+COUNTIF(E32:AT34,"no cumple"))</f>
        <v>0</v>
      </c>
      <c r="C33" s="9">
        <f t="shared" si="3"/>
        <v>22</v>
      </c>
      <c r="D33" s="20" t="s">
        <v>92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9">
        <f t="shared" si="0"/>
        <v>0</v>
      </c>
      <c r="AV33" s="30">
        <f t="shared" si="1"/>
        <v>0</v>
      </c>
      <c r="AW33" s="31" t="e">
        <f t="shared" si="2"/>
        <v>#DIV/0!</v>
      </c>
    </row>
    <row r="34" spans="1:50" s="17" customFormat="1" ht="29.25" customHeight="1">
      <c r="A34" s="74"/>
      <c r="B34" s="18" t="e">
        <f>(COUNTIF(E32:AT34,"CUMPLE")/(COUNTIF(E32:AT34,"CUMPLE")+COUNTIF(E32:AT34,"NO CUMPLE")))</f>
        <v>#DIV/0!</v>
      </c>
      <c r="C34" s="9">
        <f t="shared" si="3"/>
        <v>23</v>
      </c>
      <c r="D34" s="20" t="s">
        <v>85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9">
        <f t="shared" si="0"/>
        <v>0</v>
      </c>
      <c r="AV34" s="30">
        <f t="shared" si="1"/>
        <v>0</v>
      </c>
      <c r="AW34" s="31" t="e">
        <f t="shared" si="2"/>
        <v>#DIV/0!</v>
      </c>
    </row>
    <row r="35" spans="1:50" s="17" customFormat="1" ht="11.25">
      <c r="A35" s="27"/>
      <c r="B35" s="27"/>
      <c r="C35" s="27"/>
      <c r="D35" s="21" t="s">
        <v>2</v>
      </c>
      <c r="E35" s="32">
        <f t="shared" ref="E35:AT35" si="4">COUNTIF(E12:E34,"cumple")</f>
        <v>0</v>
      </c>
      <c r="F35" s="32">
        <f t="shared" si="4"/>
        <v>0</v>
      </c>
      <c r="G35" s="32">
        <f t="shared" si="4"/>
        <v>0</v>
      </c>
      <c r="H35" s="32">
        <f t="shared" si="4"/>
        <v>0</v>
      </c>
      <c r="I35" s="32">
        <f t="shared" si="4"/>
        <v>0</v>
      </c>
      <c r="J35" s="32">
        <f t="shared" si="4"/>
        <v>0</v>
      </c>
      <c r="K35" s="32">
        <f t="shared" si="4"/>
        <v>0</v>
      </c>
      <c r="L35" s="32">
        <f t="shared" si="4"/>
        <v>0</v>
      </c>
      <c r="M35" s="32">
        <f t="shared" si="4"/>
        <v>0</v>
      </c>
      <c r="N35" s="32">
        <f t="shared" si="4"/>
        <v>0</v>
      </c>
      <c r="O35" s="32">
        <f t="shared" si="4"/>
        <v>0</v>
      </c>
      <c r="P35" s="32">
        <f t="shared" si="4"/>
        <v>0</v>
      </c>
      <c r="Q35" s="32">
        <f t="shared" si="4"/>
        <v>0</v>
      </c>
      <c r="R35" s="32">
        <f t="shared" si="4"/>
        <v>0</v>
      </c>
      <c r="S35" s="32">
        <f t="shared" si="4"/>
        <v>0</v>
      </c>
      <c r="T35" s="32">
        <f t="shared" si="4"/>
        <v>0</v>
      </c>
      <c r="U35" s="32">
        <f t="shared" si="4"/>
        <v>0</v>
      </c>
      <c r="V35" s="32">
        <f t="shared" si="4"/>
        <v>0</v>
      </c>
      <c r="W35" s="32">
        <f t="shared" si="4"/>
        <v>0</v>
      </c>
      <c r="X35" s="32">
        <f t="shared" si="4"/>
        <v>0</v>
      </c>
      <c r="Y35" s="32">
        <f t="shared" si="4"/>
        <v>0</v>
      </c>
      <c r="Z35" s="32">
        <f t="shared" si="4"/>
        <v>0</v>
      </c>
      <c r="AA35" s="32">
        <f t="shared" si="4"/>
        <v>0</v>
      </c>
      <c r="AB35" s="32">
        <f t="shared" si="4"/>
        <v>0</v>
      </c>
      <c r="AC35" s="32">
        <f t="shared" si="4"/>
        <v>0</v>
      </c>
      <c r="AD35" s="32">
        <f t="shared" si="4"/>
        <v>0</v>
      </c>
      <c r="AE35" s="32">
        <f t="shared" si="4"/>
        <v>0</v>
      </c>
      <c r="AF35" s="32">
        <f t="shared" si="4"/>
        <v>0</v>
      </c>
      <c r="AG35" s="32">
        <f t="shared" si="4"/>
        <v>0</v>
      </c>
      <c r="AH35" s="32">
        <f t="shared" si="4"/>
        <v>0</v>
      </c>
      <c r="AI35" s="32">
        <f t="shared" si="4"/>
        <v>0</v>
      </c>
      <c r="AJ35" s="32">
        <f t="shared" si="4"/>
        <v>0</v>
      </c>
      <c r="AK35" s="32">
        <f t="shared" si="4"/>
        <v>0</v>
      </c>
      <c r="AL35" s="32">
        <f t="shared" si="4"/>
        <v>0</v>
      </c>
      <c r="AM35" s="32">
        <f t="shared" si="4"/>
        <v>0</v>
      </c>
      <c r="AN35" s="32">
        <f t="shared" si="4"/>
        <v>0</v>
      </c>
      <c r="AO35" s="32">
        <f t="shared" si="4"/>
        <v>0</v>
      </c>
      <c r="AP35" s="32">
        <f t="shared" si="4"/>
        <v>0</v>
      </c>
      <c r="AQ35" s="32">
        <f t="shared" si="4"/>
        <v>0</v>
      </c>
      <c r="AR35" s="32">
        <f t="shared" si="4"/>
        <v>0</v>
      </c>
      <c r="AS35" s="32">
        <f t="shared" si="4"/>
        <v>0</v>
      </c>
      <c r="AT35" s="32">
        <f t="shared" si="4"/>
        <v>0</v>
      </c>
      <c r="AU35" s="33">
        <f>SUM(E35:AT35)</f>
        <v>0</v>
      </c>
      <c r="AV35" s="80"/>
      <c r="AW35" s="80"/>
    </row>
    <row r="36" spans="1:50" s="17" customFormat="1" ht="11.25">
      <c r="A36" s="27"/>
      <c r="B36" s="27"/>
      <c r="C36" s="27"/>
      <c r="D36" s="21" t="s">
        <v>8</v>
      </c>
      <c r="E36" s="34">
        <f t="shared" ref="E36:AT36" si="5">COUNTIF(E12:E34,"cumple")+COUNTIF(E12:E34,"no cumple")</f>
        <v>0</v>
      </c>
      <c r="F36" s="34">
        <f t="shared" si="5"/>
        <v>0</v>
      </c>
      <c r="G36" s="34">
        <f t="shared" si="5"/>
        <v>0</v>
      </c>
      <c r="H36" s="34">
        <f t="shared" si="5"/>
        <v>0</v>
      </c>
      <c r="I36" s="34">
        <f t="shared" si="5"/>
        <v>0</v>
      </c>
      <c r="J36" s="34">
        <f t="shared" si="5"/>
        <v>0</v>
      </c>
      <c r="K36" s="34">
        <f t="shared" si="5"/>
        <v>0</v>
      </c>
      <c r="L36" s="34">
        <f t="shared" si="5"/>
        <v>0</v>
      </c>
      <c r="M36" s="34">
        <f t="shared" si="5"/>
        <v>0</v>
      </c>
      <c r="N36" s="34">
        <f t="shared" si="5"/>
        <v>0</v>
      </c>
      <c r="O36" s="34">
        <f t="shared" si="5"/>
        <v>0</v>
      </c>
      <c r="P36" s="34">
        <f t="shared" si="5"/>
        <v>0</v>
      </c>
      <c r="Q36" s="34">
        <f t="shared" si="5"/>
        <v>0</v>
      </c>
      <c r="R36" s="34">
        <f t="shared" si="5"/>
        <v>0</v>
      </c>
      <c r="S36" s="34">
        <f t="shared" si="5"/>
        <v>0</v>
      </c>
      <c r="T36" s="34">
        <f t="shared" si="5"/>
        <v>0</v>
      </c>
      <c r="U36" s="34">
        <f t="shared" si="5"/>
        <v>0</v>
      </c>
      <c r="V36" s="34">
        <f t="shared" si="5"/>
        <v>0</v>
      </c>
      <c r="W36" s="34">
        <f t="shared" si="5"/>
        <v>0</v>
      </c>
      <c r="X36" s="34">
        <f t="shared" si="5"/>
        <v>0</v>
      </c>
      <c r="Y36" s="34">
        <f t="shared" si="5"/>
        <v>0</v>
      </c>
      <c r="Z36" s="34">
        <f t="shared" si="5"/>
        <v>0</v>
      </c>
      <c r="AA36" s="34">
        <f t="shared" si="5"/>
        <v>0</v>
      </c>
      <c r="AB36" s="34">
        <f t="shared" si="5"/>
        <v>0</v>
      </c>
      <c r="AC36" s="34">
        <f t="shared" si="5"/>
        <v>0</v>
      </c>
      <c r="AD36" s="34">
        <f t="shared" si="5"/>
        <v>0</v>
      </c>
      <c r="AE36" s="34">
        <f t="shared" si="5"/>
        <v>0</v>
      </c>
      <c r="AF36" s="34">
        <f t="shared" si="5"/>
        <v>0</v>
      </c>
      <c r="AG36" s="34">
        <f t="shared" si="5"/>
        <v>0</v>
      </c>
      <c r="AH36" s="34">
        <f t="shared" si="5"/>
        <v>0</v>
      </c>
      <c r="AI36" s="34">
        <f t="shared" si="5"/>
        <v>0</v>
      </c>
      <c r="AJ36" s="34">
        <f t="shared" si="5"/>
        <v>0</v>
      </c>
      <c r="AK36" s="34">
        <f t="shared" si="5"/>
        <v>0</v>
      </c>
      <c r="AL36" s="34">
        <f t="shared" si="5"/>
        <v>0</v>
      </c>
      <c r="AM36" s="34">
        <f t="shared" si="5"/>
        <v>0</v>
      </c>
      <c r="AN36" s="34">
        <f t="shared" si="5"/>
        <v>0</v>
      </c>
      <c r="AO36" s="34">
        <f t="shared" si="5"/>
        <v>0</v>
      </c>
      <c r="AP36" s="34">
        <f t="shared" si="5"/>
        <v>0</v>
      </c>
      <c r="AQ36" s="34">
        <f t="shared" si="5"/>
        <v>0</v>
      </c>
      <c r="AR36" s="34">
        <f t="shared" si="5"/>
        <v>0</v>
      </c>
      <c r="AS36" s="34">
        <f t="shared" si="5"/>
        <v>0</v>
      </c>
      <c r="AT36" s="34">
        <f t="shared" si="5"/>
        <v>0</v>
      </c>
      <c r="AU36" s="35">
        <f>SUM(E36:AT36)</f>
        <v>0</v>
      </c>
      <c r="AV36" s="81"/>
      <c r="AW36" s="81"/>
    </row>
    <row r="37" spans="1:50" s="17" customFormat="1" ht="11.25">
      <c r="A37" s="27"/>
      <c r="B37" s="27"/>
      <c r="C37" s="27"/>
      <c r="D37" s="22" t="s">
        <v>9</v>
      </c>
      <c r="E37" s="36" t="e">
        <f>E35/E36</f>
        <v>#DIV/0!</v>
      </c>
      <c r="F37" s="36" t="e">
        <f t="shared" ref="F37:AT37" si="6">F35/F36</f>
        <v>#DIV/0!</v>
      </c>
      <c r="G37" s="36" t="e">
        <f t="shared" si="6"/>
        <v>#DIV/0!</v>
      </c>
      <c r="H37" s="36" t="e">
        <f t="shared" si="6"/>
        <v>#DIV/0!</v>
      </c>
      <c r="I37" s="36" t="e">
        <f t="shared" si="6"/>
        <v>#DIV/0!</v>
      </c>
      <c r="J37" s="36" t="e">
        <f t="shared" si="6"/>
        <v>#DIV/0!</v>
      </c>
      <c r="K37" s="36" t="e">
        <f t="shared" si="6"/>
        <v>#DIV/0!</v>
      </c>
      <c r="L37" s="36" t="e">
        <f t="shared" si="6"/>
        <v>#DIV/0!</v>
      </c>
      <c r="M37" s="36" t="e">
        <f t="shared" si="6"/>
        <v>#DIV/0!</v>
      </c>
      <c r="N37" s="36" t="e">
        <f t="shared" si="6"/>
        <v>#DIV/0!</v>
      </c>
      <c r="O37" s="36" t="e">
        <f t="shared" si="6"/>
        <v>#DIV/0!</v>
      </c>
      <c r="P37" s="36" t="e">
        <f t="shared" si="6"/>
        <v>#DIV/0!</v>
      </c>
      <c r="Q37" s="36" t="e">
        <f t="shared" si="6"/>
        <v>#DIV/0!</v>
      </c>
      <c r="R37" s="36" t="e">
        <f t="shared" si="6"/>
        <v>#DIV/0!</v>
      </c>
      <c r="S37" s="36" t="e">
        <f t="shared" si="6"/>
        <v>#DIV/0!</v>
      </c>
      <c r="T37" s="36" t="e">
        <f t="shared" si="6"/>
        <v>#DIV/0!</v>
      </c>
      <c r="U37" s="36" t="e">
        <f t="shared" si="6"/>
        <v>#DIV/0!</v>
      </c>
      <c r="V37" s="36" t="e">
        <f t="shared" si="6"/>
        <v>#DIV/0!</v>
      </c>
      <c r="W37" s="36" t="e">
        <f t="shared" si="6"/>
        <v>#DIV/0!</v>
      </c>
      <c r="X37" s="36" t="e">
        <f t="shared" si="6"/>
        <v>#DIV/0!</v>
      </c>
      <c r="Y37" s="36" t="e">
        <f t="shared" si="6"/>
        <v>#DIV/0!</v>
      </c>
      <c r="Z37" s="36" t="e">
        <f t="shared" si="6"/>
        <v>#DIV/0!</v>
      </c>
      <c r="AA37" s="36" t="e">
        <f t="shared" si="6"/>
        <v>#DIV/0!</v>
      </c>
      <c r="AB37" s="36" t="e">
        <f t="shared" si="6"/>
        <v>#DIV/0!</v>
      </c>
      <c r="AC37" s="36" t="e">
        <f t="shared" si="6"/>
        <v>#DIV/0!</v>
      </c>
      <c r="AD37" s="36" t="e">
        <f t="shared" si="6"/>
        <v>#DIV/0!</v>
      </c>
      <c r="AE37" s="36" t="e">
        <f t="shared" si="6"/>
        <v>#DIV/0!</v>
      </c>
      <c r="AF37" s="36" t="e">
        <f t="shared" si="6"/>
        <v>#DIV/0!</v>
      </c>
      <c r="AG37" s="36" t="e">
        <f t="shared" si="6"/>
        <v>#DIV/0!</v>
      </c>
      <c r="AH37" s="36" t="e">
        <f t="shared" si="6"/>
        <v>#DIV/0!</v>
      </c>
      <c r="AI37" s="36" t="e">
        <f t="shared" si="6"/>
        <v>#DIV/0!</v>
      </c>
      <c r="AJ37" s="36" t="e">
        <f t="shared" si="6"/>
        <v>#DIV/0!</v>
      </c>
      <c r="AK37" s="36" t="e">
        <f t="shared" si="6"/>
        <v>#DIV/0!</v>
      </c>
      <c r="AL37" s="36" t="e">
        <f t="shared" si="6"/>
        <v>#DIV/0!</v>
      </c>
      <c r="AM37" s="36" t="e">
        <f t="shared" si="6"/>
        <v>#DIV/0!</v>
      </c>
      <c r="AN37" s="36" t="e">
        <f t="shared" si="6"/>
        <v>#DIV/0!</v>
      </c>
      <c r="AO37" s="36" t="e">
        <f t="shared" si="6"/>
        <v>#DIV/0!</v>
      </c>
      <c r="AP37" s="36" t="e">
        <f t="shared" si="6"/>
        <v>#DIV/0!</v>
      </c>
      <c r="AQ37" s="36" t="e">
        <f t="shared" si="6"/>
        <v>#DIV/0!</v>
      </c>
      <c r="AR37" s="36" t="e">
        <f t="shared" si="6"/>
        <v>#DIV/0!</v>
      </c>
      <c r="AS37" s="36" t="e">
        <f t="shared" si="6"/>
        <v>#DIV/0!</v>
      </c>
      <c r="AT37" s="36" t="e">
        <f t="shared" si="6"/>
        <v>#DIV/0!</v>
      </c>
      <c r="AU37" s="37" t="e">
        <f>AU35/AU36</f>
        <v>#DIV/0!</v>
      </c>
      <c r="AV37" s="81"/>
      <c r="AW37" s="81"/>
    </row>
    <row r="38" spans="1:50" s="17" customFormat="1" ht="11.25">
      <c r="A38" s="27"/>
      <c r="B38" s="27"/>
      <c r="C38" s="27"/>
      <c r="D38" s="27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27"/>
      <c r="AV38" s="81"/>
      <c r="AW38" s="81"/>
    </row>
    <row r="39" spans="1:50" s="17" customFormat="1" ht="11.25">
      <c r="A39" s="27"/>
      <c r="B39" s="27"/>
      <c r="C39" s="27"/>
      <c r="D39" s="27"/>
      <c r="E39" s="67">
        <v>1</v>
      </c>
      <c r="F39" s="68"/>
      <c r="G39" s="67">
        <v>2</v>
      </c>
      <c r="H39" s="68"/>
      <c r="I39" s="67">
        <v>3</v>
      </c>
      <c r="J39" s="68"/>
      <c r="K39" s="67">
        <v>4</v>
      </c>
      <c r="L39" s="68"/>
      <c r="M39" s="67">
        <v>5</v>
      </c>
      <c r="N39" s="68"/>
      <c r="O39" s="67">
        <v>6</v>
      </c>
      <c r="P39" s="68"/>
      <c r="Q39" s="67">
        <v>7</v>
      </c>
      <c r="R39" s="68"/>
      <c r="S39" s="67">
        <v>8</v>
      </c>
      <c r="T39" s="68"/>
      <c r="U39" s="67">
        <v>9</v>
      </c>
      <c r="V39" s="68"/>
      <c r="W39" s="67">
        <v>10</v>
      </c>
      <c r="X39" s="68"/>
      <c r="Y39" s="67">
        <v>11</v>
      </c>
      <c r="Z39" s="68"/>
      <c r="AA39" s="67">
        <v>12</v>
      </c>
      <c r="AB39" s="68"/>
      <c r="AC39" s="67">
        <v>13</v>
      </c>
      <c r="AD39" s="68"/>
      <c r="AE39" s="67">
        <v>14</v>
      </c>
      <c r="AF39" s="68"/>
      <c r="AG39" s="67">
        <v>15</v>
      </c>
      <c r="AH39" s="68"/>
      <c r="AI39" s="67">
        <v>16</v>
      </c>
      <c r="AJ39" s="68"/>
      <c r="AK39" s="67">
        <v>17</v>
      </c>
      <c r="AL39" s="68"/>
      <c r="AM39" s="67">
        <v>18</v>
      </c>
      <c r="AN39" s="68"/>
      <c r="AO39" s="67">
        <v>19</v>
      </c>
      <c r="AP39" s="68"/>
      <c r="AQ39" s="67">
        <v>20</v>
      </c>
      <c r="AR39" s="68"/>
      <c r="AS39" s="67">
        <v>21</v>
      </c>
      <c r="AT39" s="68"/>
      <c r="AU39" s="81"/>
      <c r="AV39" s="81"/>
      <c r="AW39" s="81"/>
    </row>
    <row r="40" spans="1:50" s="17" customFormat="1" ht="11.25" customHeight="1">
      <c r="A40" s="27"/>
      <c r="B40" s="27"/>
      <c r="C40" s="27"/>
      <c r="D40" s="23" t="s">
        <v>83</v>
      </c>
      <c r="E40" s="67">
        <f>E7</f>
        <v>0</v>
      </c>
      <c r="F40" s="68"/>
      <c r="G40" s="67">
        <f>G7</f>
        <v>0</v>
      </c>
      <c r="H40" s="68"/>
      <c r="I40" s="67">
        <f t="shared" ref="I40" si="7">I7</f>
        <v>0</v>
      </c>
      <c r="J40" s="68"/>
      <c r="K40" s="67">
        <f t="shared" ref="K40" si="8">K7</f>
        <v>0</v>
      </c>
      <c r="L40" s="68"/>
      <c r="M40" s="67">
        <f t="shared" ref="M40" si="9">M7</f>
        <v>0</v>
      </c>
      <c r="N40" s="68"/>
      <c r="O40" s="67">
        <f t="shared" ref="O40" si="10">O7</f>
        <v>0</v>
      </c>
      <c r="P40" s="68"/>
      <c r="Q40" s="67">
        <f t="shared" ref="Q40" si="11">Q7</f>
        <v>0</v>
      </c>
      <c r="R40" s="68"/>
      <c r="S40" s="67">
        <f t="shared" ref="S40" si="12">S7</f>
        <v>0</v>
      </c>
      <c r="T40" s="68"/>
      <c r="U40" s="67">
        <f t="shared" ref="U40" si="13">U7</f>
        <v>0</v>
      </c>
      <c r="V40" s="68"/>
      <c r="W40" s="67">
        <f t="shared" ref="W40" si="14">W7</f>
        <v>0</v>
      </c>
      <c r="X40" s="68"/>
      <c r="Y40" s="67">
        <f t="shared" ref="Y40" si="15">Y7</f>
        <v>0</v>
      </c>
      <c r="Z40" s="68"/>
      <c r="AA40" s="67">
        <f t="shared" ref="AA40" si="16">AA7</f>
        <v>0</v>
      </c>
      <c r="AB40" s="68"/>
      <c r="AC40" s="67">
        <f t="shared" ref="AC40" si="17">AC7</f>
        <v>0</v>
      </c>
      <c r="AD40" s="68"/>
      <c r="AE40" s="67">
        <f t="shared" ref="AE40" si="18">AE7</f>
        <v>0</v>
      </c>
      <c r="AF40" s="68"/>
      <c r="AG40" s="67">
        <f t="shared" ref="AG40" si="19">AG7</f>
        <v>0</v>
      </c>
      <c r="AH40" s="68"/>
      <c r="AI40" s="67">
        <f t="shared" ref="AI40" si="20">AI7</f>
        <v>0</v>
      </c>
      <c r="AJ40" s="68"/>
      <c r="AK40" s="67">
        <f t="shared" ref="AK40" si="21">AK7</f>
        <v>0</v>
      </c>
      <c r="AL40" s="68"/>
      <c r="AM40" s="67">
        <f t="shared" ref="AM40" si="22">AM7</f>
        <v>0</v>
      </c>
      <c r="AN40" s="68"/>
      <c r="AO40" s="67">
        <f t="shared" ref="AO40" si="23">AO7</f>
        <v>0</v>
      </c>
      <c r="AP40" s="68"/>
      <c r="AQ40" s="67">
        <f t="shared" ref="AQ40" si="24">AQ7</f>
        <v>0</v>
      </c>
      <c r="AR40" s="68"/>
      <c r="AS40" s="67">
        <f t="shared" ref="AS40" si="25">AS7</f>
        <v>0</v>
      </c>
      <c r="AT40" s="68"/>
      <c r="AU40" s="81"/>
      <c r="AV40" s="81"/>
      <c r="AW40" s="81"/>
    </row>
    <row r="41" spans="1:50" s="17" customFormat="1" ht="11.25">
      <c r="A41" s="27"/>
      <c r="B41" s="27"/>
      <c r="C41" s="27"/>
      <c r="D41" s="23" t="s">
        <v>10</v>
      </c>
      <c r="E41" s="39" t="e">
        <f t="shared" ref="E41:AT41" si="26">E37</f>
        <v>#DIV/0!</v>
      </c>
      <c r="F41" s="39" t="e">
        <f t="shared" si="26"/>
        <v>#DIV/0!</v>
      </c>
      <c r="G41" s="39" t="e">
        <f t="shared" si="26"/>
        <v>#DIV/0!</v>
      </c>
      <c r="H41" s="39" t="e">
        <f t="shared" si="26"/>
        <v>#DIV/0!</v>
      </c>
      <c r="I41" s="39" t="e">
        <f t="shared" si="26"/>
        <v>#DIV/0!</v>
      </c>
      <c r="J41" s="39" t="e">
        <f t="shared" si="26"/>
        <v>#DIV/0!</v>
      </c>
      <c r="K41" s="39" t="e">
        <f t="shared" si="26"/>
        <v>#DIV/0!</v>
      </c>
      <c r="L41" s="39" t="e">
        <f t="shared" si="26"/>
        <v>#DIV/0!</v>
      </c>
      <c r="M41" s="39" t="e">
        <f t="shared" si="26"/>
        <v>#DIV/0!</v>
      </c>
      <c r="N41" s="39" t="e">
        <f>N37</f>
        <v>#DIV/0!</v>
      </c>
      <c r="O41" s="39" t="e">
        <f t="shared" si="26"/>
        <v>#DIV/0!</v>
      </c>
      <c r="P41" s="39" t="e">
        <f t="shared" si="26"/>
        <v>#DIV/0!</v>
      </c>
      <c r="Q41" s="39" t="e">
        <f t="shared" si="26"/>
        <v>#DIV/0!</v>
      </c>
      <c r="R41" s="39" t="e">
        <f t="shared" si="26"/>
        <v>#DIV/0!</v>
      </c>
      <c r="S41" s="39" t="e">
        <f t="shared" si="26"/>
        <v>#DIV/0!</v>
      </c>
      <c r="T41" s="39" t="e">
        <f t="shared" si="26"/>
        <v>#DIV/0!</v>
      </c>
      <c r="U41" s="39" t="e">
        <f t="shared" si="26"/>
        <v>#DIV/0!</v>
      </c>
      <c r="V41" s="39" t="e">
        <f t="shared" si="26"/>
        <v>#DIV/0!</v>
      </c>
      <c r="W41" s="39" t="e">
        <f t="shared" si="26"/>
        <v>#DIV/0!</v>
      </c>
      <c r="X41" s="39" t="e">
        <f t="shared" si="26"/>
        <v>#DIV/0!</v>
      </c>
      <c r="Y41" s="39" t="e">
        <f t="shared" si="26"/>
        <v>#DIV/0!</v>
      </c>
      <c r="Z41" s="39" t="e">
        <f t="shared" si="26"/>
        <v>#DIV/0!</v>
      </c>
      <c r="AA41" s="39" t="e">
        <f t="shared" si="26"/>
        <v>#DIV/0!</v>
      </c>
      <c r="AB41" s="39" t="e">
        <f t="shared" si="26"/>
        <v>#DIV/0!</v>
      </c>
      <c r="AC41" s="39" t="e">
        <f t="shared" si="26"/>
        <v>#DIV/0!</v>
      </c>
      <c r="AD41" s="39" t="e">
        <f t="shared" si="26"/>
        <v>#DIV/0!</v>
      </c>
      <c r="AE41" s="39" t="e">
        <f t="shared" si="26"/>
        <v>#DIV/0!</v>
      </c>
      <c r="AF41" s="39" t="e">
        <f t="shared" si="26"/>
        <v>#DIV/0!</v>
      </c>
      <c r="AG41" s="39" t="e">
        <f t="shared" si="26"/>
        <v>#DIV/0!</v>
      </c>
      <c r="AH41" s="39" t="e">
        <f t="shared" si="26"/>
        <v>#DIV/0!</v>
      </c>
      <c r="AI41" s="39" t="e">
        <f t="shared" si="26"/>
        <v>#DIV/0!</v>
      </c>
      <c r="AJ41" s="39" t="e">
        <f t="shared" si="26"/>
        <v>#DIV/0!</v>
      </c>
      <c r="AK41" s="39" t="e">
        <f t="shared" si="26"/>
        <v>#DIV/0!</v>
      </c>
      <c r="AL41" s="39" t="e">
        <f t="shared" si="26"/>
        <v>#DIV/0!</v>
      </c>
      <c r="AM41" s="39" t="e">
        <f t="shared" si="26"/>
        <v>#DIV/0!</v>
      </c>
      <c r="AN41" s="39" t="e">
        <f t="shared" si="26"/>
        <v>#DIV/0!</v>
      </c>
      <c r="AO41" s="39" t="e">
        <f t="shared" si="26"/>
        <v>#DIV/0!</v>
      </c>
      <c r="AP41" s="39" t="e">
        <f t="shared" si="26"/>
        <v>#DIV/0!</v>
      </c>
      <c r="AQ41" s="39" t="e">
        <f t="shared" si="26"/>
        <v>#DIV/0!</v>
      </c>
      <c r="AR41" s="39" t="e">
        <f t="shared" si="26"/>
        <v>#DIV/0!</v>
      </c>
      <c r="AS41" s="39" t="e">
        <f t="shared" si="26"/>
        <v>#DIV/0!</v>
      </c>
      <c r="AT41" s="39" t="e">
        <f t="shared" si="26"/>
        <v>#DIV/0!</v>
      </c>
      <c r="AU41" s="81"/>
      <c r="AV41" s="81"/>
      <c r="AW41" s="81"/>
    </row>
    <row r="42" spans="1:50" s="17" customFormat="1" ht="11.25">
      <c r="A42" s="27"/>
      <c r="B42" s="27"/>
      <c r="C42" s="27"/>
      <c r="D42" s="27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81"/>
      <c r="AV42" s="81"/>
      <c r="AW42" s="81"/>
    </row>
    <row r="43" spans="1:50" s="17" customFormat="1" ht="11.25">
      <c r="A43" s="27"/>
      <c r="B43" s="27"/>
      <c r="C43" s="27"/>
      <c r="D43" s="2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81"/>
      <c r="AV43" s="81"/>
      <c r="AW43" s="81"/>
    </row>
    <row r="44" spans="1:50" s="17" customFormat="1" ht="12" thickBot="1">
      <c r="A44" s="40"/>
      <c r="B44" s="40"/>
      <c r="C44" s="40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81"/>
      <c r="AV44" s="81"/>
      <c r="AW44" s="81"/>
    </row>
    <row r="45" spans="1:50" s="17" customFormat="1" ht="12" thickBot="1">
      <c r="A45" s="27"/>
      <c r="B45" s="27"/>
      <c r="C45" s="27"/>
      <c r="D45" s="42" t="str">
        <f>A12</f>
        <v>Soporte Clinico</v>
      </c>
      <c r="E45" s="43" t="e">
        <f>B26</f>
        <v>#DIV/0!</v>
      </c>
      <c r="F45" s="44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81"/>
      <c r="AV45" s="81"/>
      <c r="AW45" s="81"/>
    </row>
    <row r="46" spans="1:50" s="17" customFormat="1" ht="12" thickBot="1">
      <c r="A46" s="27"/>
      <c r="B46" s="27"/>
      <c r="C46" s="27"/>
      <c r="D46" s="45" t="str">
        <f>A27</f>
        <v>Acatamiento de la Guia</v>
      </c>
      <c r="E46" s="46" t="e">
        <f>B31</f>
        <v>#DIV/0!</v>
      </c>
      <c r="F46" s="44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81"/>
      <c r="AV46" s="81"/>
      <c r="AW46" s="81"/>
    </row>
    <row r="47" spans="1:50" s="38" customFormat="1" ht="12" thickBot="1">
      <c r="A47" s="27"/>
      <c r="B47" s="27"/>
      <c r="C47" s="27"/>
      <c r="D47" s="45" t="str">
        <f>A32</f>
        <v>Seguridad del Paciente</v>
      </c>
      <c r="E47" s="46" t="e">
        <f>B34</f>
        <v>#DIV/0!</v>
      </c>
      <c r="F47" s="44"/>
      <c r="AU47" s="81"/>
      <c r="AV47" s="81"/>
      <c r="AW47" s="81"/>
      <c r="AX47" s="17"/>
    </row>
    <row r="48" spans="1:50" s="38" customFormat="1" ht="12" thickBot="1">
      <c r="A48" s="27"/>
      <c r="B48" s="27"/>
      <c r="C48" s="27"/>
      <c r="D48" s="47"/>
      <c r="E48" s="48"/>
      <c r="F48" s="44"/>
      <c r="AU48" s="81"/>
      <c r="AV48" s="81"/>
      <c r="AW48" s="81"/>
      <c r="AX48" s="17"/>
    </row>
    <row r="49" spans="1:50" s="38" customFormat="1" ht="12" thickBot="1">
      <c r="A49" s="27"/>
      <c r="B49" s="27"/>
      <c r="C49" s="27"/>
      <c r="D49" s="27"/>
      <c r="F49" s="49"/>
      <c r="AU49" s="81"/>
      <c r="AV49" s="81"/>
      <c r="AW49" s="81"/>
      <c r="AX49" s="17"/>
    </row>
    <row r="50" spans="1:50" s="38" customFormat="1" ht="11.25">
      <c r="A50" s="27"/>
      <c r="B50" s="77" t="str">
        <f>D45</f>
        <v>Soporte Clinico</v>
      </c>
      <c r="C50" s="50">
        <v>1</v>
      </c>
      <c r="D50" s="51" t="str">
        <f t="shared" ref="D50:D72" si="27">D12</f>
        <v>¿Están registrados los datos de identificación completos?</v>
      </c>
      <c r="E50" s="36" t="e">
        <f>AW12</f>
        <v>#DIV/0!</v>
      </c>
      <c r="AU50" s="81"/>
      <c r="AV50" s="81"/>
      <c r="AW50" s="81"/>
      <c r="AX50" s="17"/>
    </row>
    <row r="51" spans="1:50" s="38" customFormat="1" ht="11.25">
      <c r="A51" s="27"/>
      <c r="B51" s="78"/>
      <c r="C51" s="50">
        <v>2</v>
      </c>
      <c r="D51" s="51" t="str">
        <f t="shared" si="27"/>
        <v>¿Consta con precisión el motivo de consulta?</v>
      </c>
      <c r="E51" s="36" t="e">
        <f t="shared" ref="E51:E72" si="28">AW13</f>
        <v>#DIV/0!</v>
      </c>
      <c r="AU51" s="81"/>
      <c r="AV51" s="81"/>
      <c r="AW51" s="81"/>
      <c r="AX51" s="17"/>
    </row>
    <row r="52" spans="1:50" s="38" customFormat="1" ht="11.25">
      <c r="A52" s="27"/>
      <c r="B52" s="78"/>
      <c r="C52" s="50">
        <v>3</v>
      </c>
      <c r="D52" s="51" t="str">
        <f t="shared" si="27"/>
        <v>¿La historia permite conocer con precisión los antecedentes médicos del paciente?</v>
      </c>
      <c r="E52" s="36" t="e">
        <f t="shared" si="28"/>
        <v>#DIV/0!</v>
      </c>
      <c r="AU52" s="81"/>
      <c r="AV52" s="81"/>
      <c r="AW52" s="81"/>
      <c r="AX52" s="17"/>
    </row>
    <row r="53" spans="1:50" s="38" customFormat="1" ht="11.25">
      <c r="A53" s="27"/>
      <c r="B53" s="78"/>
      <c r="C53" s="50">
        <v>4</v>
      </c>
      <c r="D53" s="51" t="str">
        <f t="shared" si="27"/>
        <v>¿Queda claro si el paciente está o no bajo tratamiento médico actualmente?</v>
      </c>
      <c r="E53" s="36" t="e">
        <f t="shared" si="28"/>
        <v>#DIV/0!</v>
      </c>
      <c r="AU53" s="81"/>
      <c r="AV53" s="81"/>
      <c r="AW53" s="81"/>
      <c r="AX53" s="17"/>
    </row>
    <row r="54" spans="1:50" s="38" customFormat="1" ht="11.25">
      <c r="A54" s="27"/>
      <c r="B54" s="78"/>
      <c r="C54" s="50">
        <v>5</v>
      </c>
      <c r="D54" s="51" t="str">
        <f t="shared" si="27"/>
        <v>¿Consta en la Historia si el paciente tiene o no restricciones médicas?</v>
      </c>
      <c r="E54" s="36" t="e">
        <f t="shared" si="28"/>
        <v>#DIV/0!</v>
      </c>
      <c r="AU54" s="81"/>
      <c r="AV54" s="81"/>
      <c r="AW54" s="81"/>
      <c r="AX54" s="17"/>
    </row>
    <row r="55" spans="1:50" s="38" customFormat="1" ht="11.25">
      <c r="A55" s="27"/>
      <c r="B55" s="78"/>
      <c r="C55" s="50">
        <v>6</v>
      </c>
      <c r="D55" s="51" t="str">
        <f t="shared" si="27"/>
        <v>Si padece una enfermedad crónica como diabetes o Hipertensión, ¿Se sabe si está controlado?</v>
      </c>
      <c r="E55" s="36" t="e">
        <f t="shared" si="28"/>
        <v>#DIV/0!</v>
      </c>
      <c r="AU55" s="81"/>
      <c r="AV55" s="81"/>
      <c r="AW55" s="81"/>
      <c r="AX55" s="17"/>
    </row>
    <row r="56" spans="1:50" s="38" customFormat="1" ht="11.25">
      <c r="A56" s="27"/>
      <c r="B56" s="78"/>
      <c r="C56" s="50">
        <v>7</v>
      </c>
      <c r="D56" s="51" t="str">
        <f t="shared" si="27"/>
        <v>Se registran antecedesntes ? Traumas, Herpes, Neoplasias, Neuralgia, etc.</v>
      </c>
      <c r="E56" s="36" t="e">
        <f t="shared" si="28"/>
        <v>#DIV/0!</v>
      </c>
      <c r="AU56" s="81"/>
      <c r="AV56" s="81"/>
      <c r="AW56" s="81"/>
      <c r="AX56" s="17"/>
    </row>
    <row r="57" spans="1:50" s="38" customFormat="1" ht="12.75" customHeight="1">
      <c r="A57" s="27"/>
      <c r="B57" s="78"/>
      <c r="C57" s="50">
        <v>8</v>
      </c>
      <c r="D57" s="51" t="str">
        <f t="shared" si="27"/>
        <v>12 ¿Está descrita adecuadamente la sintomatología reportada por el paciente, es decir con una adecuada historia y descripción del dolor o, en su defecto, es claro que no presenta ninguna sintomatología?</v>
      </c>
      <c r="E57" s="36" t="e">
        <f t="shared" si="28"/>
        <v>#DIV/0!</v>
      </c>
      <c r="AU57" s="81"/>
      <c r="AV57" s="81"/>
      <c r="AW57" s="81"/>
      <c r="AX57" s="17"/>
    </row>
    <row r="58" spans="1:50" s="38" customFormat="1" ht="11.25">
      <c r="A58" s="27"/>
      <c r="B58" s="78"/>
      <c r="C58" s="50">
        <v>9</v>
      </c>
      <c r="D58" s="51" t="str">
        <f t="shared" si="27"/>
        <v>¿Está descrita la oclusión del paciente?</v>
      </c>
      <c r="E58" s="36" t="e">
        <f t="shared" si="28"/>
        <v>#DIV/0!</v>
      </c>
      <c r="AU58" s="81"/>
      <c r="AV58" s="81"/>
      <c r="AW58" s="81"/>
      <c r="AX58" s="17"/>
    </row>
    <row r="59" spans="1:50" s="38" customFormat="1" ht="12.75" customHeight="1">
      <c r="A59" s="27"/>
      <c r="B59" s="78"/>
      <c r="C59" s="50">
        <v>10</v>
      </c>
      <c r="D59" s="51" t="str">
        <f t="shared" si="27"/>
        <v>Si hay atriciones, abrasiones, abfracciones, erosiones, fluorosis, hipoplasias, ¿están descritas? ¿En su defecto, La historia permite evidenciar que no hay ninguna de estas patologías o similares?</v>
      </c>
      <c r="E59" s="36" t="e">
        <f t="shared" si="28"/>
        <v>#DIV/0!</v>
      </c>
      <c r="AU59" s="81"/>
      <c r="AV59" s="81"/>
      <c r="AW59" s="81"/>
      <c r="AX59" s="17"/>
    </row>
    <row r="60" spans="1:50" s="38" customFormat="1" ht="12.75" customHeight="1">
      <c r="A60" s="27"/>
      <c r="B60" s="78"/>
      <c r="C60" s="50">
        <v>11</v>
      </c>
      <c r="D60" s="51" t="str">
        <f t="shared" si="27"/>
        <v>¿Se sabe en qué condiciones se encuentran Labios, Lengua, Piso de Boca, Carrillos, Paladar (duro y blando), los tejidos blandos, Oro-faringe, etc.?</v>
      </c>
      <c r="E60" s="36" t="e">
        <f t="shared" si="28"/>
        <v>#DIV/0!</v>
      </c>
      <c r="AU60" s="81"/>
      <c r="AV60" s="81"/>
      <c r="AW60" s="81"/>
      <c r="AX60" s="17"/>
    </row>
    <row r="61" spans="1:50" s="38" customFormat="1" ht="12.75" customHeight="1">
      <c r="A61" s="27"/>
      <c r="B61" s="78"/>
      <c r="C61" s="50">
        <v>12</v>
      </c>
      <c r="D61" s="51" t="str">
        <f t="shared" si="27"/>
        <v>¿La historia permite conocer cuál es la condición periodontal del paciente?: Gingivitis, bolsas, pérdidas óseas, aumentos de movilidad, retracciones gingivales, etc.</v>
      </c>
      <c r="E61" s="36" t="e">
        <f t="shared" si="28"/>
        <v>#DIV/0!</v>
      </c>
      <c r="AU61" s="81"/>
      <c r="AV61" s="81"/>
      <c r="AW61" s="81"/>
      <c r="AX61" s="17"/>
    </row>
    <row r="62" spans="1:50" s="38" customFormat="1" ht="12.75" customHeight="1">
      <c r="A62" s="27"/>
      <c r="B62" s="78"/>
      <c r="C62" s="50">
        <v>13</v>
      </c>
      <c r="D62" s="51" t="str">
        <f t="shared" si="27"/>
        <v>¿El odontograma es claro, permite visualizar gráficamente la condición dental del paciente y tiene un cuadro de convenciones claro?</v>
      </c>
      <c r="E62" s="36" t="e">
        <f t="shared" si="28"/>
        <v>#DIV/0!</v>
      </c>
      <c r="AU62" s="81"/>
      <c r="AV62" s="81"/>
      <c r="AW62" s="81"/>
      <c r="AX62" s="17"/>
    </row>
    <row r="63" spans="1:50" s="38" customFormat="1" ht="22.5">
      <c r="A63" s="27"/>
      <c r="B63" s="78"/>
      <c r="C63" s="50">
        <v>14</v>
      </c>
      <c r="D63" s="51" t="str">
        <f t="shared" si="27"/>
        <v xml:space="preserve">¿En el  analisis  describen en forma lógica, clara y completa: lo observado, lo analizado,  y/o realizado; con sus debidos procedimientos y biomateriales utilizados? </v>
      </c>
      <c r="E63" s="36" t="e">
        <f t="shared" si="28"/>
        <v>#DIV/0!</v>
      </c>
      <c r="AU63" s="81"/>
      <c r="AV63" s="81"/>
      <c r="AW63" s="81"/>
      <c r="AX63" s="17"/>
    </row>
    <row r="64" spans="1:50" s="38" customFormat="1" ht="11.25">
      <c r="A64" s="27"/>
      <c r="B64" s="79"/>
      <c r="C64" s="50">
        <v>15</v>
      </c>
      <c r="D64" s="51" t="str">
        <f t="shared" si="27"/>
        <v>¿En caso de aplicar anestésico, queda constancia en el analisis  la dosificacion y técnica?</v>
      </c>
      <c r="E64" s="36" t="e">
        <f t="shared" si="28"/>
        <v>#DIV/0!</v>
      </c>
      <c r="AU64" s="81"/>
      <c r="AV64" s="81"/>
      <c r="AW64" s="81"/>
      <c r="AX64" s="17"/>
    </row>
    <row r="65" spans="1:50" s="38" customFormat="1" ht="11.25">
      <c r="A65" s="27"/>
      <c r="B65" s="77" t="str">
        <f>D46</f>
        <v>Acatamiento de la Guia</v>
      </c>
      <c r="C65" s="50">
        <v>16</v>
      </c>
      <c r="D65" s="51" t="str">
        <f t="shared" si="27"/>
        <v>¿La ayuda DX ordenada, fué la apropiada?</v>
      </c>
      <c r="E65" s="36" t="e">
        <f t="shared" si="28"/>
        <v>#DIV/0!</v>
      </c>
      <c r="AU65" s="81"/>
      <c r="AV65" s="81"/>
      <c r="AW65" s="81"/>
      <c r="AX65" s="17"/>
    </row>
    <row r="66" spans="1:50" s="38" customFormat="1" ht="12.75" customHeight="1">
      <c r="A66" s="27"/>
      <c r="B66" s="78"/>
      <c r="C66" s="50">
        <v>17</v>
      </c>
      <c r="D66" s="51" t="str">
        <f t="shared" si="27"/>
        <v>¿El DX registrado, fue el apropiado?</v>
      </c>
      <c r="E66" s="36" t="e">
        <f t="shared" si="28"/>
        <v>#DIV/0!</v>
      </c>
      <c r="AU66" s="81"/>
      <c r="AV66" s="81"/>
      <c r="AW66" s="81"/>
      <c r="AX66" s="17"/>
    </row>
    <row r="67" spans="1:50" s="38" customFormat="1" ht="22.5">
      <c r="A67" s="27"/>
      <c r="B67" s="78"/>
      <c r="C67" s="50">
        <v>18</v>
      </c>
      <c r="D67" s="51" t="str">
        <f t="shared" si="27"/>
        <v>¿Cada diagnóstico está debidamente soportado con una descripción de signos y síntomas (coherente con las guías Clínicas) y en concordancia con la interpretación de las ayudas diagnósticas?</v>
      </c>
      <c r="E67" s="36" t="e">
        <f t="shared" si="28"/>
        <v>#DIV/0!</v>
      </c>
      <c r="AU67" s="81"/>
      <c r="AV67" s="81"/>
      <c r="AW67" s="81"/>
      <c r="AX67" s="17"/>
    </row>
    <row r="68" spans="1:50" s="38" customFormat="1" ht="11.25">
      <c r="A68" s="27"/>
      <c r="B68" s="78"/>
      <c r="C68" s="50">
        <v>19</v>
      </c>
      <c r="D68" s="51" t="str">
        <f t="shared" si="27"/>
        <v>¿Si hubo interconsultas o Remisiones, hay constancia de ellas con fecha y nombre de quien las ordeno?</v>
      </c>
      <c r="E68" s="36" t="e">
        <f t="shared" si="28"/>
        <v>#DIV/0!</v>
      </c>
      <c r="AU68" s="81"/>
      <c r="AV68" s="81"/>
      <c r="AW68" s="81"/>
      <c r="AX68" s="17"/>
    </row>
    <row r="69" spans="1:50" s="38" customFormat="1" ht="22.5">
      <c r="A69" s="27"/>
      <c r="B69" s="79"/>
      <c r="C69" s="50">
        <v>20</v>
      </c>
      <c r="D69" s="51" t="str">
        <f t="shared" si="27"/>
        <v>¿Cualquier miembro del equipo de salud, autoridad competente o persona legalmente autorizada que lea el analisis podría identificar con precisión nombres y apellidos del responsable del mismo?</v>
      </c>
      <c r="E69" s="36" t="e">
        <f t="shared" si="28"/>
        <v>#DIV/0!</v>
      </c>
      <c r="AU69" s="81"/>
      <c r="AV69" s="81"/>
      <c r="AW69" s="81"/>
      <c r="AX69" s="17"/>
    </row>
    <row r="70" spans="1:50" s="38" customFormat="1" ht="11.25">
      <c r="A70" s="27"/>
      <c r="B70" s="77" t="str">
        <f>D47</f>
        <v>Seguridad del Paciente</v>
      </c>
      <c r="C70" s="50">
        <v>21</v>
      </c>
      <c r="D70" s="51" t="str">
        <f t="shared" si="27"/>
        <v>¿La prescripcion de medicamentos, es adecuada al DX impartido?</v>
      </c>
      <c r="E70" s="36" t="e">
        <f t="shared" si="28"/>
        <v>#DIV/0!</v>
      </c>
      <c r="AU70" s="81"/>
      <c r="AV70" s="81"/>
      <c r="AW70" s="81"/>
      <c r="AX70" s="17"/>
    </row>
    <row r="71" spans="1:50" s="38" customFormat="1" ht="11.25">
      <c r="A71" s="27"/>
      <c r="B71" s="78"/>
      <c r="C71" s="50">
        <v>22</v>
      </c>
      <c r="D71" s="51" t="str">
        <f t="shared" si="27"/>
        <v>¿Se resgistran indicaciones para proxima cita ?</v>
      </c>
      <c r="E71" s="36" t="e">
        <f t="shared" si="28"/>
        <v>#DIV/0!</v>
      </c>
      <c r="AU71" s="81"/>
      <c r="AV71" s="81"/>
      <c r="AW71" s="81"/>
      <c r="AX71" s="17"/>
    </row>
    <row r="72" spans="1:50" s="38" customFormat="1" ht="22.5">
      <c r="A72" s="27"/>
      <c r="B72" s="79"/>
      <c r="C72" s="50">
        <v>23</v>
      </c>
      <c r="D72" s="51" t="str">
        <f t="shared" si="27"/>
        <v>¿Hay registro en la Historia Clínica de la advertencia de riesgos previstos e incertidumbres que puedan comprometer el buen resultado de cada tratamiento?</v>
      </c>
      <c r="E72" s="36" t="e">
        <f t="shared" si="28"/>
        <v>#DIV/0!</v>
      </c>
      <c r="AU72" s="81"/>
      <c r="AV72" s="81"/>
      <c r="AW72" s="81"/>
      <c r="AX72" s="17"/>
    </row>
    <row r="73" spans="1:50" s="38" customFormat="1" ht="12.75" customHeight="1">
      <c r="A73" s="27"/>
      <c r="B73" s="27"/>
      <c r="C73" s="27"/>
      <c r="D73" s="24" t="str">
        <f t="shared" ref="D73:D75" si="29">D35</f>
        <v>TOTAL DE CRITERIOS CUMPLIDOS</v>
      </c>
      <c r="E73" s="52">
        <f>AU35</f>
        <v>0</v>
      </c>
      <c r="AU73" s="81"/>
      <c r="AV73" s="81"/>
      <c r="AW73" s="81"/>
      <c r="AX73" s="17"/>
    </row>
    <row r="74" spans="1:50" s="38" customFormat="1" ht="12.75" customHeight="1">
      <c r="A74" s="27"/>
      <c r="B74" s="27"/>
      <c r="C74" s="27"/>
      <c r="D74" s="25" t="str">
        <f t="shared" si="29"/>
        <v>TOTAL DE CRITERIOS EVALUADOS</v>
      </c>
      <c r="E74" s="53">
        <f>AU36</f>
        <v>0</v>
      </c>
      <c r="AU74" s="81"/>
      <c r="AV74" s="81"/>
      <c r="AW74" s="81"/>
      <c r="AX74" s="17"/>
    </row>
    <row r="75" spans="1:50" s="38" customFormat="1" ht="13.5" customHeight="1" thickBot="1">
      <c r="A75" s="27"/>
      <c r="B75" s="27"/>
      <c r="C75" s="27"/>
      <c r="D75" s="26" t="str">
        <f t="shared" si="29"/>
        <v>PORCENTAJE DE CUMPLIMIENTO</v>
      </c>
      <c r="E75" s="54" t="e">
        <f>AU37</f>
        <v>#DIV/0!</v>
      </c>
      <c r="AU75" s="81"/>
      <c r="AV75" s="81"/>
      <c r="AW75" s="81"/>
      <c r="AX75" s="17"/>
    </row>
    <row r="76" spans="1:50" s="38" customFormat="1" ht="11.25">
      <c r="A76" s="27"/>
      <c r="B76" s="27"/>
      <c r="C76" s="27"/>
      <c r="D76" s="27"/>
      <c r="AU76" s="81"/>
      <c r="AV76" s="81"/>
      <c r="AW76" s="81"/>
      <c r="AX76" s="17"/>
    </row>
    <row r="77" spans="1:50" s="38" customFormat="1" ht="11.25">
      <c r="A77" s="27"/>
      <c r="B77" s="27"/>
      <c r="C77" s="27"/>
      <c r="D77" s="27"/>
      <c r="AU77" s="81"/>
      <c r="AV77" s="81"/>
      <c r="AW77" s="81"/>
      <c r="AX77" s="17"/>
    </row>
    <row r="78" spans="1:50" s="38" customFormat="1" ht="11.25">
      <c r="A78" s="27"/>
      <c r="B78" s="27"/>
      <c r="C78" s="27"/>
      <c r="D78" s="27"/>
      <c r="AU78" s="81"/>
      <c r="AV78" s="81"/>
      <c r="AW78" s="81"/>
      <c r="AX78" s="17"/>
    </row>
    <row r="79" spans="1:50" s="17" customFormat="1" ht="11.25">
      <c r="A79" s="27"/>
      <c r="B79" s="27"/>
      <c r="C79" s="27"/>
      <c r="D79" s="27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81"/>
      <c r="AV79" s="81"/>
      <c r="AW79" s="81"/>
    </row>
    <row r="80" spans="1:50" s="17" customFormat="1" ht="11.25">
      <c r="A80" s="27"/>
      <c r="B80" s="55" t="s">
        <v>18</v>
      </c>
      <c r="C80" s="71"/>
      <c r="D80" s="71"/>
      <c r="E80" s="71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81"/>
      <c r="AV80" s="81"/>
      <c r="AW80" s="81"/>
    </row>
    <row r="81" spans="1:50" s="17" customFormat="1" ht="11.25">
      <c r="A81" s="27"/>
      <c r="B81" s="27"/>
      <c r="C81" s="27"/>
      <c r="D81" s="27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81"/>
      <c r="AV81" s="81"/>
      <c r="AW81" s="81"/>
    </row>
    <row r="82" spans="1:50" s="38" customFormat="1" ht="11.25">
      <c r="A82" s="27"/>
      <c r="B82" s="27"/>
      <c r="C82" s="27"/>
      <c r="D82" s="27"/>
      <c r="H82" s="56"/>
      <c r="AU82" s="81"/>
      <c r="AV82" s="81"/>
      <c r="AW82" s="81"/>
      <c r="AX82" s="17"/>
    </row>
    <row r="83" spans="1:50" s="38" customFormat="1" ht="11.25">
      <c r="A83" s="27"/>
      <c r="B83" s="27"/>
      <c r="C83" s="27"/>
      <c r="D83" s="27"/>
      <c r="H83" s="56"/>
      <c r="AU83" s="71"/>
      <c r="AV83" s="71"/>
      <c r="AW83" s="71"/>
      <c r="AX83" s="17"/>
    </row>
    <row r="84" spans="1:50" s="38" customFormat="1" ht="90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17"/>
    </row>
    <row r="85" spans="1:50" s="5" customFormat="1">
      <c r="A85" s="3"/>
      <c r="B85" s="3"/>
      <c r="C85" s="3"/>
      <c r="D85" s="4"/>
      <c r="H85" s="6"/>
      <c r="AU85" s="3"/>
      <c r="AV85" s="3"/>
      <c r="AW85" s="3"/>
      <c r="AX85" s="1"/>
    </row>
    <row r="86" spans="1:50" s="5" customFormat="1">
      <c r="A86" s="3"/>
      <c r="B86" s="3"/>
      <c r="C86" s="3"/>
      <c r="D86" s="4"/>
      <c r="H86" s="6"/>
      <c r="AU86" s="3"/>
      <c r="AV86" s="3"/>
      <c r="AW86" s="3"/>
      <c r="AX86" s="1"/>
    </row>
    <row r="87" spans="1:50" s="5" customFormat="1">
      <c r="A87" s="3"/>
      <c r="B87" s="3"/>
      <c r="C87" s="3"/>
      <c r="D87" s="4"/>
      <c r="H87" s="6"/>
      <c r="AU87" s="3"/>
      <c r="AV87" s="3"/>
      <c r="AW87" s="3"/>
      <c r="AX87" s="1"/>
    </row>
    <row r="88" spans="1:50" s="5" customFormat="1">
      <c r="A88" s="3"/>
      <c r="B88" s="3"/>
      <c r="C88" s="3"/>
      <c r="D88" s="4"/>
      <c r="H88" s="6"/>
      <c r="AU88" s="3"/>
      <c r="AV88" s="3"/>
      <c r="AW88" s="3"/>
      <c r="AX88" s="1"/>
    </row>
  </sheetData>
  <dataConsolidate/>
  <mergeCells count="96">
    <mergeCell ref="A1:C1"/>
    <mergeCell ref="D1:AT1"/>
    <mergeCell ref="AU1:AW1"/>
    <mergeCell ref="A2:C2"/>
    <mergeCell ref="D2:H2"/>
    <mergeCell ref="I2:AS2"/>
    <mergeCell ref="AU2:AW2"/>
    <mergeCell ref="A3:AW3"/>
    <mergeCell ref="A4:C4"/>
    <mergeCell ref="D4:AT6"/>
    <mergeCell ref="AU4:AU11"/>
    <mergeCell ref="AV4:AV11"/>
    <mergeCell ref="AW4:AW11"/>
    <mergeCell ref="A5:C5"/>
    <mergeCell ref="A6:C6"/>
    <mergeCell ref="A7:A11"/>
    <mergeCell ref="B7:B11"/>
    <mergeCell ref="E7:F7"/>
    <mergeCell ref="G7:H7"/>
    <mergeCell ref="I7:J7"/>
    <mergeCell ref="K7:L7"/>
    <mergeCell ref="M7:N7"/>
    <mergeCell ref="O7:P7"/>
    <mergeCell ref="C7:C11"/>
    <mergeCell ref="E11:AT11"/>
    <mergeCell ref="A12:A26"/>
    <mergeCell ref="A27:A31"/>
    <mergeCell ref="A32:A34"/>
    <mergeCell ref="Q7:R7"/>
    <mergeCell ref="AS7:AT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C80:E80"/>
    <mergeCell ref="A84:AW84"/>
    <mergeCell ref="B19:B25"/>
    <mergeCell ref="B12:B18"/>
    <mergeCell ref="B27:B28"/>
    <mergeCell ref="B29:B30"/>
    <mergeCell ref="B50:B64"/>
    <mergeCell ref="B65:B69"/>
    <mergeCell ref="B70:B72"/>
    <mergeCell ref="AV35:AW38"/>
    <mergeCell ref="AU39:AW83"/>
    <mergeCell ref="E40:F40"/>
    <mergeCell ref="G40:H40"/>
    <mergeCell ref="I40:J40"/>
    <mergeCell ref="K40:L40"/>
    <mergeCell ref="M40:N40"/>
    <mergeCell ref="AK7:AL7"/>
    <mergeCell ref="AM7:AN7"/>
    <mergeCell ref="AQ7:AR7"/>
    <mergeCell ref="AO7:AP7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L40"/>
    <mergeCell ref="AM40:AN40"/>
    <mergeCell ref="AO40:AP40"/>
    <mergeCell ref="AQ40:AR40"/>
    <mergeCell ref="AS40:AT40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S39:AT39"/>
    <mergeCell ref="AI39:AJ39"/>
    <mergeCell ref="AK39:AL39"/>
    <mergeCell ref="AM39:AN39"/>
    <mergeCell ref="AO39:AP39"/>
    <mergeCell ref="AQ39:AR39"/>
  </mergeCells>
  <conditionalFormatting sqref="E7">
    <cfRule type="duplicateValues" dxfId="11" priority="21"/>
  </conditionalFormatting>
  <conditionalFormatting sqref="G7">
    <cfRule type="duplicateValues" dxfId="10" priority="19"/>
  </conditionalFormatting>
  <conditionalFormatting sqref="I7">
    <cfRule type="duplicateValues" dxfId="9" priority="17"/>
  </conditionalFormatting>
  <conditionalFormatting sqref="K7">
    <cfRule type="duplicateValues" dxfId="8" priority="15"/>
  </conditionalFormatting>
  <conditionalFormatting sqref="M7 O7 Q7">
    <cfRule type="duplicateValues" dxfId="7" priority="13"/>
  </conditionalFormatting>
  <conditionalFormatting sqref="E50:E72">
    <cfRule type="colorScale" priority="2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45:E48">
    <cfRule type="colorScale" priority="29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E41:AT41">
    <cfRule type="colorScale" priority="30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3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40 G40 I40 K40 M40 O40 Q40 S40 U40 W40 Y40 AA40 AC40 AE40 AG40 AI40 AK40 AM40 AO40 AQ40 AS40">
    <cfRule type="duplicateValues" dxfId="6" priority="11"/>
  </conditionalFormatting>
  <conditionalFormatting sqref="E39 G39 I39 K39 M39 O39">
    <cfRule type="duplicateValues" dxfId="5" priority="6"/>
  </conditionalFormatting>
  <conditionalFormatting sqref="Q39 S39 U39 W39 Y39 AA39">
    <cfRule type="duplicateValues" dxfId="4" priority="5"/>
  </conditionalFormatting>
  <conditionalFormatting sqref="AC39">
    <cfRule type="duplicateValues" dxfId="3" priority="4"/>
  </conditionalFormatting>
  <conditionalFormatting sqref="AE39 AG39 AI39 AK39 AM39 AO39">
    <cfRule type="duplicateValues" dxfId="2" priority="3"/>
  </conditionalFormatting>
  <conditionalFormatting sqref="AQ39">
    <cfRule type="duplicateValues" dxfId="1" priority="2"/>
  </conditionalFormatting>
  <conditionalFormatting sqref="AS39">
    <cfRule type="duplicateValues" dxfId="0" priority="1"/>
  </conditionalFormatting>
  <dataValidations count="1">
    <dataValidation type="list" allowBlank="1" showInputMessage="1" showErrorMessage="1" sqref="E12:AT34">
      <formula1>$AX$1:$AX$3</formula1>
    </dataValidation>
  </dataValidations>
  <pageMargins left="0.7" right="0.7" top="0.75" bottom="0.75" header="0.3" footer="0.3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130" zoomScaleNormal="100" zoomScaleSheetLayoutView="130" workbookViewId="0">
      <selection activeCell="B1" sqref="B1:D1"/>
    </sheetView>
  </sheetViews>
  <sheetFormatPr baseColWidth="10" defaultRowHeight="12.75"/>
  <cols>
    <col min="1" max="1" width="14" customWidth="1"/>
    <col min="2" max="2" width="32.85546875" style="57" customWidth="1"/>
    <col min="3" max="3" width="19.85546875" style="57" customWidth="1"/>
    <col min="4" max="4" width="15" style="57" customWidth="1"/>
    <col min="5" max="5" width="15.85546875" style="57" customWidth="1"/>
  </cols>
  <sheetData>
    <row r="1" spans="1:5" ht="52.5" customHeight="1">
      <c r="A1" s="143"/>
      <c r="B1" s="146" t="s">
        <v>131</v>
      </c>
      <c r="C1" s="144"/>
      <c r="D1" s="144"/>
      <c r="E1" s="145"/>
    </row>
    <row r="2" spans="1:5" ht="33" customHeight="1">
      <c r="A2" s="148" t="s">
        <v>132</v>
      </c>
      <c r="B2" s="147" t="s">
        <v>133</v>
      </c>
      <c r="C2" s="147" t="s">
        <v>134</v>
      </c>
      <c r="D2" s="149" t="s">
        <v>117</v>
      </c>
      <c r="E2" s="147" t="s">
        <v>135</v>
      </c>
    </row>
    <row r="3" spans="1:5" ht="13.5" customHeight="1">
      <c r="A3" s="142"/>
      <c r="B3" s="142"/>
      <c r="C3" s="142"/>
      <c r="D3" s="142"/>
      <c r="E3" s="142"/>
    </row>
    <row r="4" spans="1:5" ht="29.25" customHeight="1">
      <c r="A4" s="118" t="s">
        <v>100</v>
      </c>
      <c r="B4" s="118"/>
      <c r="C4" s="118"/>
      <c r="D4" s="118"/>
      <c r="E4" s="118"/>
    </row>
    <row r="5" spans="1:5" ht="6" customHeight="1"/>
    <row r="6" spans="1:5" s="58" customFormat="1" ht="20.25" customHeight="1">
      <c r="A6" s="62" t="s">
        <v>98</v>
      </c>
      <c r="B6" s="62" t="s">
        <v>97</v>
      </c>
      <c r="C6" s="62" t="s">
        <v>114</v>
      </c>
      <c r="D6" s="62" t="s">
        <v>115</v>
      </c>
      <c r="E6" s="62" t="s">
        <v>99</v>
      </c>
    </row>
    <row r="7" spans="1:5">
      <c r="A7" s="59">
        <v>1</v>
      </c>
      <c r="B7" s="66">
        <f>Auditoria_HCL_Odontologia!E40</f>
        <v>0</v>
      </c>
      <c r="C7" s="60" t="e">
        <f>Auditoria_HCL_Odontologia!E41</f>
        <v>#DIV/0!</v>
      </c>
      <c r="D7" s="60" t="e">
        <f>Auditoria_HCL_Odontologia!F41</f>
        <v>#DIV/0!</v>
      </c>
      <c r="E7" s="61" t="e">
        <f>AVERAGE(C7:D7)</f>
        <v>#DIV/0!</v>
      </c>
    </row>
    <row r="8" spans="1:5">
      <c r="A8" s="59">
        <v>2</v>
      </c>
      <c r="B8" s="66">
        <f>Auditoria_HCL_Odontologia!G40</f>
        <v>0</v>
      </c>
      <c r="C8" s="60" t="e">
        <f>Auditoria_HCL_Odontologia!G41</f>
        <v>#DIV/0!</v>
      </c>
      <c r="D8" s="60" t="e">
        <f>Auditoria_HCL_Odontologia!H41</f>
        <v>#DIV/0!</v>
      </c>
      <c r="E8" s="61" t="e">
        <f t="shared" ref="E8:E27" si="0">AVERAGE(C8:D8)</f>
        <v>#DIV/0!</v>
      </c>
    </row>
    <row r="9" spans="1:5">
      <c r="A9" s="59">
        <v>3</v>
      </c>
      <c r="B9" s="66">
        <f>Auditoria_HCL_Odontologia!I40</f>
        <v>0</v>
      </c>
      <c r="C9" s="60" t="e">
        <f>Auditoria_HCL_Odontologia!I41</f>
        <v>#DIV/0!</v>
      </c>
      <c r="D9" s="60" t="e">
        <f>Auditoria_HCL_Odontologia!J41</f>
        <v>#DIV/0!</v>
      </c>
      <c r="E9" s="61" t="e">
        <f t="shared" si="0"/>
        <v>#DIV/0!</v>
      </c>
    </row>
    <row r="10" spans="1:5">
      <c r="A10" s="59">
        <v>4</v>
      </c>
      <c r="B10" s="66">
        <f>Auditoria_HCL_Odontologia!K40</f>
        <v>0</v>
      </c>
      <c r="C10" s="60" t="e">
        <f>Auditoria_HCL_Odontologia!K41</f>
        <v>#DIV/0!</v>
      </c>
      <c r="D10" s="60" t="e">
        <f>Auditoria_HCL_Odontologia!L41</f>
        <v>#DIV/0!</v>
      </c>
      <c r="E10" s="61" t="e">
        <f t="shared" si="0"/>
        <v>#DIV/0!</v>
      </c>
    </row>
    <row r="11" spans="1:5">
      <c r="A11" s="59">
        <v>5</v>
      </c>
      <c r="B11" s="66">
        <f>Auditoria_HCL_Odontologia!$M$40</f>
        <v>0</v>
      </c>
      <c r="C11" s="60" t="e">
        <f>Auditoria_HCL_Odontologia!M41</f>
        <v>#DIV/0!</v>
      </c>
      <c r="D11" s="60" t="e">
        <f>Auditoria_HCL_Odontologia!N41</f>
        <v>#DIV/0!</v>
      </c>
      <c r="E11" s="61" t="e">
        <f t="shared" si="0"/>
        <v>#DIV/0!</v>
      </c>
    </row>
    <row r="12" spans="1:5">
      <c r="A12" s="59">
        <v>6</v>
      </c>
      <c r="B12" s="66">
        <f>Auditoria_HCL_Odontologia!O40</f>
        <v>0</v>
      </c>
      <c r="C12" s="60" t="e">
        <f>Auditoria_HCL_Odontologia!O41</f>
        <v>#DIV/0!</v>
      </c>
      <c r="D12" s="60" t="e">
        <f>Auditoria_HCL_Odontologia!P41</f>
        <v>#DIV/0!</v>
      </c>
      <c r="E12" s="61" t="e">
        <f t="shared" si="0"/>
        <v>#DIV/0!</v>
      </c>
    </row>
    <row r="13" spans="1:5">
      <c r="A13" s="59">
        <v>7</v>
      </c>
      <c r="B13" s="66">
        <f>Auditoria_HCL_Odontologia!Q40</f>
        <v>0</v>
      </c>
      <c r="C13" s="60" t="e">
        <f>Auditoria_HCL_Odontologia!Q41</f>
        <v>#DIV/0!</v>
      </c>
      <c r="D13" s="60" t="e">
        <f>Auditoria_HCL_Odontologia!R41</f>
        <v>#DIV/0!</v>
      </c>
      <c r="E13" s="61" t="e">
        <f t="shared" si="0"/>
        <v>#DIV/0!</v>
      </c>
    </row>
    <row r="14" spans="1:5">
      <c r="A14" s="59">
        <v>8</v>
      </c>
      <c r="B14" s="66">
        <f>Auditoria_HCL_Odontologia!S40</f>
        <v>0</v>
      </c>
      <c r="C14" s="60" t="e">
        <f>Auditoria_HCL_Odontologia!S41</f>
        <v>#DIV/0!</v>
      </c>
      <c r="D14" s="60" t="e">
        <f>Auditoria_HCL_Odontologia!T41</f>
        <v>#DIV/0!</v>
      </c>
      <c r="E14" s="61" t="e">
        <f t="shared" si="0"/>
        <v>#DIV/0!</v>
      </c>
    </row>
    <row r="15" spans="1:5">
      <c r="A15" s="59">
        <v>9</v>
      </c>
      <c r="B15" s="66">
        <f>Auditoria_HCL_Odontologia!U40</f>
        <v>0</v>
      </c>
      <c r="C15" s="60" t="e">
        <f>Auditoria_HCL_Odontologia!U41</f>
        <v>#DIV/0!</v>
      </c>
      <c r="D15" s="60" t="e">
        <f>Auditoria_HCL_Odontologia!V41</f>
        <v>#DIV/0!</v>
      </c>
      <c r="E15" s="61" t="e">
        <f t="shared" si="0"/>
        <v>#DIV/0!</v>
      </c>
    </row>
    <row r="16" spans="1:5">
      <c r="A16" s="59">
        <v>10</v>
      </c>
      <c r="B16" s="66">
        <f>Auditoria_HCL_Odontologia!W40</f>
        <v>0</v>
      </c>
      <c r="C16" s="60" t="e">
        <f>Auditoria_HCL_Odontologia!W41</f>
        <v>#DIV/0!</v>
      </c>
      <c r="D16" s="60" t="e">
        <f>Auditoria_HCL_Odontologia!X41</f>
        <v>#DIV/0!</v>
      </c>
      <c r="E16" s="61" t="e">
        <f t="shared" si="0"/>
        <v>#DIV/0!</v>
      </c>
    </row>
    <row r="17" spans="1:5">
      <c r="A17" s="59">
        <v>11</v>
      </c>
      <c r="B17" s="66">
        <f>Auditoria_HCL_Odontologia!Y40</f>
        <v>0</v>
      </c>
      <c r="C17" s="60" t="e">
        <f>Auditoria_HCL_Odontologia!Y41</f>
        <v>#DIV/0!</v>
      </c>
      <c r="D17" s="60" t="e">
        <f>Auditoria_HCL_Odontologia!Z41</f>
        <v>#DIV/0!</v>
      </c>
      <c r="E17" s="61" t="e">
        <f t="shared" si="0"/>
        <v>#DIV/0!</v>
      </c>
    </row>
    <row r="18" spans="1:5">
      <c r="A18" s="59">
        <v>12</v>
      </c>
      <c r="B18" s="66">
        <f>Auditoria_HCL_Odontologia!AA40</f>
        <v>0</v>
      </c>
      <c r="C18" s="60" t="e">
        <f>Auditoria_HCL_Odontologia!AA41</f>
        <v>#DIV/0!</v>
      </c>
      <c r="D18" s="60" t="e">
        <f>Auditoria_HCL_Odontologia!AB41</f>
        <v>#DIV/0!</v>
      </c>
      <c r="E18" s="61" t="e">
        <f t="shared" si="0"/>
        <v>#DIV/0!</v>
      </c>
    </row>
    <row r="19" spans="1:5">
      <c r="A19" s="59">
        <v>13</v>
      </c>
      <c r="B19" s="66">
        <f>Auditoria_HCL_Odontologia!AC40</f>
        <v>0</v>
      </c>
      <c r="C19" s="60" t="e">
        <f>Auditoria_HCL_Odontologia!AC41</f>
        <v>#DIV/0!</v>
      </c>
      <c r="D19" s="60" t="e">
        <f>Auditoria_HCL_Odontologia!AD41</f>
        <v>#DIV/0!</v>
      </c>
      <c r="E19" s="61" t="e">
        <f t="shared" si="0"/>
        <v>#DIV/0!</v>
      </c>
    </row>
    <row r="20" spans="1:5">
      <c r="A20" s="59">
        <v>14</v>
      </c>
      <c r="B20" s="66">
        <f>Auditoria_HCL_Odontologia!AE40</f>
        <v>0</v>
      </c>
      <c r="C20" s="60" t="e">
        <f>Auditoria_HCL_Odontologia!AE41</f>
        <v>#DIV/0!</v>
      </c>
      <c r="D20" s="60" t="e">
        <f>Auditoria_HCL_Odontologia!AF41</f>
        <v>#DIV/0!</v>
      </c>
      <c r="E20" s="61" t="e">
        <f t="shared" si="0"/>
        <v>#DIV/0!</v>
      </c>
    </row>
    <row r="21" spans="1:5">
      <c r="A21" s="59">
        <v>15</v>
      </c>
      <c r="B21" s="66">
        <f>Auditoria_HCL_Odontologia!AG40</f>
        <v>0</v>
      </c>
      <c r="C21" s="60" t="e">
        <f>Auditoria_HCL_Odontologia!AG41</f>
        <v>#DIV/0!</v>
      </c>
      <c r="D21" s="60" t="e">
        <f>Auditoria_HCL_Odontologia!AH41</f>
        <v>#DIV/0!</v>
      </c>
      <c r="E21" s="61" t="e">
        <f t="shared" si="0"/>
        <v>#DIV/0!</v>
      </c>
    </row>
    <row r="22" spans="1:5">
      <c r="A22" s="59">
        <v>16</v>
      </c>
      <c r="B22" s="66">
        <f>Auditoria_HCL_Odontologia!AI40</f>
        <v>0</v>
      </c>
      <c r="C22" s="60" t="e">
        <f>Auditoria_HCL_Odontologia!AI41</f>
        <v>#DIV/0!</v>
      </c>
      <c r="D22" s="60" t="e">
        <f>Auditoria_HCL_Odontologia!AJ41</f>
        <v>#DIV/0!</v>
      </c>
      <c r="E22" s="61" t="e">
        <f t="shared" si="0"/>
        <v>#DIV/0!</v>
      </c>
    </row>
    <row r="23" spans="1:5">
      <c r="A23" s="59">
        <v>17</v>
      </c>
      <c r="B23" s="66">
        <f>Auditoria_HCL_Odontologia!AK40</f>
        <v>0</v>
      </c>
      <c r="C23" s="60" t="e">
        <f>Auditoria_HCL_Odontologia!AK41</f>
        <v>#DIV/0!</v>
      </c>
      <c r="D23" s="60" t="e">
        <f>Auditoria_HCL_Odontologia!AL41</f>
        <v>#DIV/0!</v>
      </c>
      <c r="E23" s="61" t="e">
        <f t="shared" si="0"/>
        <v>#DIV/0!</v>
      </c>
    </row>
    <row r="24" spans="1:5">
      <c r="A24" s="59">
        <v>18</v>
      </c>
      <c r="B24" s="66">
        <f>Auditoria_HCL_Odontologia!AM40</f>
        <v>0</v>
      </c>
      <c r="C24" s="60" t="e">
        <f>Auditoria_HCL_Odontologia!AM41</f>
        <v>#DIV/0!</v>
      </c>
      <c r="D24" s="60" t="e">
        <f>Auditoria_HCL_Odontologia!AN41</f>
        <v>#DIV/0!</v>
      </c>
      <c r="E24" s="61" t="e">
        <f t="shared" si="0"/>
        <v>#DIV/0!</v>
      </c>
    </row>
    <row r="25" spans="1:5">
      <c r="A25" s="59">
        <v>19</v>
      </c>
      <c r="B25" s="66">
        <f>Auditoria_HCL_Odontologia!AO40</f>
        <v>0</v>
      </c>
      <c r="C25" s="60" t="e">
        <f>Auditoria_HCL_Odontologia!AO41</f>
        <v>#DIV/0!</v>
      </c>
      <c r="D25" s="60" t="e">
        <f>Auditoria_HCL_Odontologia!AP41</f>
        <v>#DIV/0!</v>
      </c>
      <c r="E25" s="61" t="e">
        <f t="shared" si="0"/>
        <v>#DIV/0!</v>
      </c>
    </row>
    <row r="26" spans="1:5">
      <c r="A26" s="59">
        <v>20</v>
      </c>
      <c r="B26" s="66">
        <f>Auditoria_HCL_Odontologia!AQ40</f>
        <v>0</v>
      </c>
      <c r="C26" s="60" t="e">
        <f>Auditoria_HCL_Odontologia!AQ41</f>
        <v>#DIV/0!</v>
      </c>
      <c r="D26" s="60" t="e">
        <f>Auditoria_HCL_Odontologia!AR41</f>
        <v>#DIV/0!</v>
      </c>
      <c r="E26" s="61" t="e">
        <f t="shared" si="0"/>
        <v>#DIV/0!</v>
      </c>
    </row>
    <row r="27" spans="1:5">
      <c r="A27" s="59">
        <v>21</v>
      </c>
      <c r="B27" s="66">
        <f>Auditoria_HCL_Odontologia!AS40</f>
        <v>0</v>
      </c>
      <c r="C27" s="60" t="e">
        <f>Auditoria_HCL_Odontologia!AS41</f>
        <v>#DIV/0!</v>
      </c>
      <c r="D27" s="60" t="e">
        <f>Auditoria_HCL_Odontologia!AT41</f>
        <v>#DIV/0!</v>
      </c>
      <c r="E27" s="61" t="e">
        <f t="shared" si="0"/>
        <v>#DIV/0!</v>
      </c>
    </row>
    <row r="28" spans="1:5">
      <c r="A28" s="141"/>
      <c r="B28" s="141"/>
      <c r="C28" s="141"/>
      <c r="D28" s="141"/>
      <c r="E28" s="141"/>
    </row>
    <row r="29" spans="1:5" ht="60.75" customHeight="1">
      <c r="A29" s="141"/>
      <c r="B29" s="141"/>
      <c r="C29" s="141"/>
      <c r="D29" s="141"/>
      <c r="E29" s="141"/>
    </row>
  </sheetData>
  <mergeCells count="5">
    <mergeCell ref="A4:E4"/>
    <mergeCell ref="A28:E28"/>
    <mergeCell ref="A29:E29"/>
    <mergeCell ref="B1:D1"/>
    <mergeCell ref="A3:E3"/>
  </mergeCells>
  <conditionalFormatting sqref="E7:E27">
    <cfRule type="colorScale" priority="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Normal="100" zoomScaleSheetLayoutView="100" workbookViewId="0">
      <selection activeCell="I8" sqref="I8"/>
    </sheetView>
  </sheetViews>
  <sheetFormatPr baseColWidth="10" defaultRowHeight="12.75"/>
  <cols>
    <col min="1" max="1" width="16" customWidth="1"/>
    <col min="2" max="2" width="23.7109375" style="64" bestFit="1" customWidth="1"/>
  </cols>
  <sheetData>
    <row r="1" spans="1:14" ht="48.75" customHeight="1">
      <c r="A1" s="143"/>
      <c r="B1" s="151" t="s">
        <v>136</v>
      </c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41"/>
      <c r="N1" s="141"/>
    </row>
    <row r="2" spans="1:14" ht="32.25" customHeight="1">
      <c r="A2" s="148" t="s">
        <v>137</v>
      </c>
      <c r="B2" s="154" t="s">
        <v>138</v>
      </c>
      <c r="C2" s="155"/>
      <c r="D2" s="155"/>
      <c r="E2" s="156"/>
      <c r="F2" s="157" t="s">
        <v>139</v>
      </c>
      <c r="G2" s="157"/>
      <c r="H2" s="157"/>
      <c r="I2" s="157"/>
      <c r="J2" s="157"/>
      <c r="K2" s="157"/>
      <c r="L2" s="149" t="s">
        <v>117</v>
      </c>
      <c r="M2" s="157" t="s">
        <v>140</v>
      </c>
      <c r="N2" s="157"/>
    </row>
    <row r="3" spans="1:14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ht="30.75" customHeight="1">
      <c r="A4" s="119" t="s">
        <v>103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4" ht="8.25" customHeight="1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ht="24" customHeight="1">
      <c r="A6" s="62" t="s">
        <v>98</v>
      </c>
      <c r="B6" s="62" t="s">
        <v>97</v>
      </c>
      <c r="C6" s="62" t="s">
        <v>101</v>
      </c>
      <c r="D6" s="62" t="s">
        <v>102</v>
      </c>
      <c r="E6" s="62" t="s">
        <v>104</v>
      </c>
      <c r="F6" s="62" t="s">
        <v>105</v>
      </c>
      <c r="G6" s="62" t="s">
        <v>106</v>
      </c>
      <c r="H6" s="62" t="s">
        <v>107</v>
      </c>
      <c r="I6" s="62" t="s">
        <v>108</v>
      </c>
      <c r="J6" s="62" t="s">
        <v>109</v>
      </c>
      <c r="K6" s="62" t="s">
        <v>110</v>
      </c>
      <c r="L6" s="62" t="s">
        <v>111</v>
      </c>
      <c r="M6" s="62" t="s">
        <v>112</v>
      </c>
      <c r="N6" s="62" t="s">
        <v>113</v>
      </c>
    </row>
    <row r="7" spans="1:14">
      <c r="A7" s="63">
        <v>1</v>
      </c>
      <c r="B7" s="65">
        <f>Calificacion_Promedio_x_Mes!B7</f>
        <v>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>
      <c r="A8" s="63">
        <v>2</v>
      </c>
      <c r="B8" s="65">
        <f>Calificacion_Promedio_x_Mes!B8</f>
        <v>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>
      <c r="A9" s="63">
        <v>3</v>
      </c>
      <c r="B9" s="65">
        <f>Calificacion_Promedio_x_Mes!B9</f>
        <v>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>
      <c r="A10" s="63">
        <v>4</v>
      </c>
      <c r="B10" s="65">
        <f>Calificacion_Promedio_x_Mes!B10</f>
        <v>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1:14">
      <c r="A11" s="63">
        <v>5</v>
      </c>
      <c r="B11" s="65">
        <f>Calificacion_Promedio_x_Mes!B11</f>
        <v>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4">
      <c r="A12" s="63">
        <v>6</v>
      </c>
      <c r="B12" s="65">
        <f>Calificacion_Promedio_x_Mes!B12</f>
        <v>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4">
      <c r="A13" s="63">
        <v>7</v>
      </c>
      <c r="B13" s="65">
        <f>Calificacion_Promedio_x_Mes!B13</f>
        <v>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1:14">
      <c r="A14" s="63">
        <v>8</v>
      </c>
      <c r="B14" s="65">
        <f>Calificacion_Promedio_x_Mes!B14</f>
        <v>0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>
      <c r="A15" s="63">
        <v>9</v>
      </c>
      <c r="B15" s="65">
        <f>Calificacion_Promedio_x_Mes!B15</f>
        <v>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1:14">
      <c r="A16" s="63">
        <v>10</v>
      </c>
      <c r="B16" s="65">
        <f>Calificacion_Promedio_x_Mes!B16</f>
        <v>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4">
      <c r="A17" s="63">
        <v>11</v>
      </c>
      <c r="B17" s="65">
        <f>Calificacion_Promedio_x_Mes!B17</f>
        <v>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>
      <c r="A18" s="63">
        <v>12</v>
      </c>
      <c r="B18" s="65">
        <f>Calificacion_Promedio_x_Mes!B18</f>
        <v>0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>
      <c r="A19" s="63">
        <v>13</v>
      </c>
      <c r="B19" s="65">
        <f>Calificacion_Promedio_x_Mes!B19</f>
        <v>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>
      <c r="A20" s="63">
        <v>14</v>
      </c>
      <c r="B20" s="65">
        <f>Calificacion_Promedio_x_Mes!B20</f>
        <v>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>
      <c r="A21" s="63">
        <v>15</v>
      </c>
      <c r="B21" s="65">
        <f>Calificacion_Promedio_x_Mes!B21</f>
        <v>0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>
      <c r="A22" s="63">
        <v>16</v>
      </c>
      <c r="B22" s="65">
        <f>Calificacion_Promedio_x_Mes!B22</f>
        <v>0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1:14">
      <c r="A23" s="63">
        <v>17</v>
      </c>
      <c r="B23" s="65">
        <f>Calificacion_Promedio_x_Mes!B23</f>
        <v>0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>
      <c r="A24" s="63">
        <v>18</v>
      </c>
      <c r="B24" s="65">
        <f>Calificacion_Promedio_x_Mes!B24</f>
        <v>0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>
      <c r="A25" s="63">
        <v>19</v>
      </c>
      <c r="B25" s="65">
        <f>Calificacion_Promedio_x_Mes!B25</f>
        <v>0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1:14">
      <c r="A26" s="63">
        <v>20</v>
      </c>
      <c r="B26" s="65">
        <f>Calificacion_Promedio_x_Mes!B26</f>
        <v>0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14">
      <c r="A27" s="63">
        <v>21</v>
      </c>
      <c r="B27" s="65">
        <f>Calificacion_Promedio_x_Mes!B27</f>
        <v>0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14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t="57.75" customHeight="1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</sheetData>
  <mergeCells count="10">
    <mergeCell ref="A5:N5"/>
    <mergeCell ref="A28:N28"/>
    <mergeCell ref="A29:N29"/>
    <mergeCell ref="A4:N4"/>
    <mergeCell ref="M1:N1"/>
    <mergeCell ref="B1:L1"/>
    <mergeCell ref="B2:E2"/>
    <mergeCell ref="F2:K2"/>
    <mergeCell ref="M2:N2"/>
    <mergeCell ref="A3:N3"/>
  </mergeCells>
  <conditionalFormatting sqref="C7:N27">
    <cfRule type="colorScale" priority="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7" right="0.7" top="0.75" bottom="0.75" header="0.3" footer="0.3"/>
  <pageSetup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Normal="100" zoomScaleSheetLayoutView="100" workbookViewId="0">
      <selection activeCell="C6" sqref="C6:L6"/>
    </sheetView>
  </sheetViews>
  <sheetFormatPr baseColWidth="10" defaultRowHeight="12.75"/>
  <sheetData>
    <row r="1" spans="1:12" ht="63.75" customHeight="1">
      <c r="A1" s="106"/>
      <c r="B1" s="107"/>
      <c r="C1" s="108" t="s">
        <v>116</v>
      </c>
      <c r="D1" s="111"/>
      <c r="E1" s="111"/>
      <c r="F1" s="111"/>
      <c r="G1" s="111"/>
      <c r="H1" s="111"/>
      <c r="I1" s="111"/>
      <c r="J1" s="112"/>
      <c r="K1" s="109"/>
      <c r="L1" s="110"/>
    </row>
    <row r="2" spans="1:12" ht="24.75" customHeight="1">
      <c r="A2" s="113" t="s">
        <v>62</v>
      </c>
      <c r="B2" s="114"/>
      <c r="C2" s="115" t="s">
        <v>126</v>
      </c>
      <c r="D2" s="115"/>
      <c r="E2" s="115"/>
      <c r="F2" s="115" t="s">
        <v>141</v>
      </c>
      <c r="G2" s="115"/>
      <c r="H2" s="115"/>
      <c r="I2" s="115" t="s">
        <v>117</v>
      </c>
      <c r="J2" s="102"/>
      <c r="K2" s="116" t="s">
        <v>143</v>
      </c>
      <c r="L2" s="117"/>
    </row>
    <row r="3" spans="1:1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36" customHeight="1">
      <c r="A4" s="124" t="s">
        <v>118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25.5" customHeight="1">
      <c r="A6" s="126" t="s">
        <v>19</v>
      </c>
      <c r="B6" s="126"/>
      <c r="C6" s="127" t="s">
        <v>54</v>
      </c>
      <c r="D6" s="127"/>
      <c r="E6" s="127"/>
      <c r="F6" s="127"/>
      <c r="G6" s="127"/>
      <c r="H6" s="127"/>
      <c r="I6" s="127"/>
      <c r="J6" s="127"/>
      <c r="K6" s="127"/>
      <c r="L6" s="127"/>
    </row>
    <row r="7" spans="1:12" ht="32.25" customHeight="1">
      <c r="A7" s="128" t="s">
        <v>20</v>
      </c>
      <c r="B7" s="128"/>
      <c r="C7" s="129" t="s">
        <v>127</v>
      </c>
      <c r="D7" s="129"/>
      <c r="E7" s="129"/>
      <c r="F7" s="129"/>
      <c r="G7" s="129"/>
      <c r="H7" s="129"/>
      <c r="I7" s="129"/>
      <c r="J7" s="129"/>
      <c r="K7" s="129"/>
      <c r="L7" s="129"/>
    </row>
    <row r="8" spans="1:12" ht="15.7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</row>
    <row r="9" spans="1:12" ht="15">
      <c r="A9" s="131" t="s">
        <v>21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</row>
    <row r="10" spans="1:12" ht="15.7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2" ht="21.75" customHeight="1">
      <c r="A11" s="126" t="s">
        <v>37</v>
      </c>
      <c r="B11" s="126"/>
      <c r="C11" s="161" t="s">
        <v>22</v>
      </c>
      <c r="D11" s="161"/>
      <c r="E11" s="161"/>
      <c r="F11" s="161"/>
      <c r="G11" s="161"/>
      <c r="H11" s="161"/>
      <c r="I11" s="161"/>
      <c r="J11" s="161"/>
      <c r="K11" s="161"/>
      <c r="L11" s="161"/>
    </row>
    <row r="12" spans="1:12" ht="21.75" customHeight="1">
      <c r="A12" s="126" t="s">
        <v>4</v>
      </c>
      <c r="B12" s="126"/>
      <c r="C12" s="129" t="s">
        <v>23</v>
      </c>
      <c r="D12" s="129"/>
      <c r="E12" s="129"/>
      <c r="F12" s="129"/>
      <c r="G12" s="129"/>
      <c r="H12" s="129"/>
      <c r="I12" s="129"/>
      <c r="J12" s="129"/>
      <c r="K12" s="129"/>
      <c r="L12" s="129"/>
    </row>
    <row r="13" spans="1:12" ht="21.75" customHeight="1">
      <c r="A13" s="132" t="s">
        <v>5</v>
      </c>
      <c r="B13" s="132"/>
      <c r="C13" s="129" t="s">
        <v>46</v>
      </c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2" ht="64.5" customHeight="1">
      <c r="A14" s="126" t="s">
        <v>1</v>
      </c>
      <c r="B14" s="126"/>
      <c r="C14" s="129" t="s">
        <v>24</v>
      </c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12" ht="30.75" customHeight="1">
      <c r="A15" s="126" t="s">
        <v>15</v>
      </c>
      <c r="B15" s="126"/>
      <c r="C15" s="129" t="s">
        <v>119</v>
      </c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ht="33" customHeight="1">
      <c r="A16" s="126" t="s">
        <v>120</v>
      </c>
      <c r="B16" s="126"/>
      <c r="C16" s="129" t="s">
        <v>121</v>
      </c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 ht="33" customHeight="1">
      <c r="A17" s="126" t="s">
        <v>81</v>
      </c>
      <c r="B17" s="126"/>
      <c r="C17" s="129" t="s">
        <v>123</v>
      </c>
      <c r="D17" s="129"/>
      <c r="E17" s="129"/>
      <c r="F17" s="129"/>
      <c r="G17" s="129"/>
      <c r="H17" s="129"/>
      <c r="I17" s="129"/>
      <c r="J17" s="129"/>
      <c r="K17" s="129"/>
      <c r="L17" s="129"/>
    </row>
    <row r="18" spans="1:12" ht="33.75" customHeight="1">
      <c r="A18" s="126" t="s">
        <v>14</v>
      </c>
      <c r="B18" s="126"/>
      <c r="C18" s="129" t="s">
        <v>25</v>
      </c>
      <c r="D18" s="129"/>
      <c r="E18" s="129"/>
      <c r="F18" s="129"/>
      <c r="G18" s="129"/>
      <c r="H18" s="129"/>
      <c r="I18" s="129"/>
      <c r="J18" s="129"/>
      <c r="K18" s="129"/>
      <c r="L18" s="129"/>
    </row>
    <row r="19" spans="1:12" ht="31.5" customHeight="1">
      <c r="A19" s="132" t="s">
        <v>39</v>
      </c>
      <c r="B19" s="132"/>
      <c r="C19" s="129" t="s">
        <v>47</v>
      </c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 ht="64.5" customHeight="1">
      <c r="A20" s="126" t="s">
        <v>40</v>
      </c>
      <c r="B20" s="126"/>
      <c r="C20" s="136" t="s">
        <v>48</v>
      </c>
      <c r="D20" s="136"/>
      <c r="E20" s="136"/>
      <c r="F20" s="136"/>
      <c r="G20" s="136"/>
      <c r="H20" s="136"/>
      <c r="I20" s="136"/>
      <c r="J20" s="136"/>
      <c r="K20" s="136"/>
      <c r="L20" s="136"/>
    </row>
    <row r="21" spans="1:12" ht="33.75" customHeight="1">
      <c r="A21" s="126" t="s">
        <v>26</v>
      </c>
      <c r="B21" s="126"/>
      <c r="C21" s="129" t="s">
        <v>27</v>
      </c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 ht="33.75" customHeight="1">
      <c r="A22" s="132" t="s">
        <v>41</v>
      </c>
      <c r="B22" s="132"/>
      <c r="C22" s="129" t="s">
        <v>28</v>
      </c>
      <c r="D22" s="129"/>
      <c r="E22" s="129"/>
      <c r="F22" s="129"/>
      <c r="G22" s="129"/>
      <c r="H22" s="129"/>
      <c r="I22" s="129"/>
      <c r="J22" s="129"/>
      <c r="K22" s="129"/>
      <c r="L22" s="129"/>
    </row>
    <row r="23" spans="1:12" ht="34.5" customHeight="1">
      <c r="A23" s="128" t="s">
        <v>38</v>
      </c>
      <c r="B23" s="128"/>
      <c r="C23" s="129" t="s">
        <v>55</v>
      </c>
      <c r="D23" s="129"/>
      <c r="E23" s="129"/>
      <c r="F23" s="129"/>
      <c r="G23" s="129"/>
      <c r="H23" s="129"/>
      <c r="I23" s="129"/>
      <c r="J23" s="129"/>
      <c r="K23" s="129"/>
      <c r="L23" s="129"/>
    </row>
    <row r="24" spans="1:12" ht="49.5" customHeight="1">
      <c r="A24" s="126" t="s">
        <v>42</v>
      </c>
      <c r="B24" s="126"/>
      <c r="C24" s="136" t="s">
        <v>49</v>
      </c>
      <c r="D24" s="136"/>
      <c r="E24" s="136"/>
      <c r="F24" s="136"/>
      <c r="G24" s="136"/>
      <c r="H24" s="136"/>
      <c r="I24" s="136"/>
      <c r="J24" s="136"/>
      <c r="K24" s="136"/>
      <c r="L24" s="136"/>
    </row>
    <row r="25" spans="1:12" ht="52.5" customHeight="1">
      <c r="A25" s="126" t="s">
        <v>43</v>
      </c>
      <c r="B25" s="126"/>
      <c r="C25" s="136" t="s">
        <v>50</v>
      </c>
      <c r="D25" s="136"/>
      <c r="E25" s="136"/>
      <c r="F25" s="136"/>
      <c r="G25" s="136"/>
      <c r="H25" s="136"/>
      <c r="I25" s="136"/>
      <c r="J25" s="136"/>
      <c r="K25" s="136"/>
      <c r="L25" s="136"/>
    </row>
    <row r="26" spans="1:12" ht="52.5" customHeight="1">
      <c r="A26" s="126" t="s">
        <v>44</v>
      </c>
      <c r="B26" s="126"/>
      <c r="C26" s="136" t="s">
        <v>56</v>
      </c>
      <c r="D26" s="136"/>
      <c r="E26" s="136"/>
      <c r="F26" s="136"/>
      <c r="G26" s="136"/>
      <c r="H26" s="136"/>
      <c r="I26" s="136"/>
      <c r="J26" s="136"/>
      <c r="K26" s="136"/>
      <c r="L26" s="136"/>
    </row>
    <row r="27" spans="1:12" ht="45" customHeight="1">
      <c r="A27" s="126" t="s">
        <v>42</v>
      </c>
      <c r="B27" s="126"/>
      <c r="C27" s="129" t="s">
        <v>52</v>
      </c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2" ht="49.5" customHeight="1">
      <c r="A28" s="126" t="s">
        <v>45</v>
      </c>
      <c r="B28" s="126"/>
      <c r="C28" s="129" t="s">
        <v>53</v>
      </c>
      <c r="D28" s="129"/>
      <c r="E28" s="129"/>
      <c r="F28" s="129"/>
      <c r="G28" s="129"/>
      <c r="H28" s="129"/>
      <c r="I28" s="129"/>
      <c r="J28" s="129"/>
      <c r="K28" s="129"/>
      <c r="L28" s="129"/>
    </row>
    <row r="29" spans="1:12" ht="32.25" customHeight="1">
      <c r="A29" s="133" t="s">
        <v>51</v>
      </c>
      <c r="B29" s="133"/>
      <c r="C29" s="136" t="s">
        <v>57</v>
      </c>
      <c r="D29" s="136"/>
      <c r="E29" s="136"/>
      <c r="F29" s="136"/>
      <c r="G29" s="136"/>
      <c r="H29" s="136"/>
      <c r="I29" s="136"/>
      <c r="J29" s="136"/>
      <c r="K29" s="136"/>
      <c r="L29" s="136"/>
    </row>
    <row r="30" spans="1:12" ht="23.25" customHeight="1">
      <c r="A30" s="126" t="s">
        <v>83</v>
      </c>
      <c r="B30" s="126"/>
      <c r="C30" s="129" t="s">
        <v>59</v>
      </c>
      <c r="D30" s="129"/>
      <c r="E30" s="129"/>
      <c r="F30" s="129"/>
      <c r="G30" s="129"/>
      <c r="H30" s="129"/>
      <c r="I30" s="129"/>
      <c r="J30" s="129"/>
      <c r="K30" s="129"/>
      <c r="L30" s="129"/>
    </row>
    <row r="31" spans="1:12" ht="23.25" customHeight="1">
      <c r="A31" s="126" t="s">
        <v>10</v>
      </c>
      <c r="B31" s="126"/>
      <c r="C31" s="129" t="s">
        <v>58</v>
      </c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12" ht="12" customHeight="1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</row>
    <row r="33" spans="1:12" ht="15">
      <c r="A33" s="134" t="s">
        <v>29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</row>
    <row r="34" spans="1:12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</row>
    <row r="35" spans="1:12" ht="15.75">
      <c r="A35" s="123" t="s">
        <v>30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  <row r="36" spans="1:12" ht="15">
      <c r="A36" s="105" t="s">
        <v>31</v>
      </c>
      <c r="B36" s="105"/>
      <c r="C36" s="105"/>
      <c r="D36" s="105"/>
      <c r="E36" s="105" t="s">
        <v>32</v>
      </c>
      <c r="F36" s="105"/>
      <c r="G36" s="105"/>
      <c r="H36" s="105"/>
      <c r="I36" s="105" t="s">
        <v>33</v>
      </c>
      <c r="J36" s="105"/>
      <c r="K36" s="105"/>
      <c r="L36" s="105"/>
    </row>
    <row r="37" spans="1:12" ht="132" customHeight="1">
      <c r="A37" s="103">
        <v>1</v>
      </c>
      <c r="B37" s="103"/>
      <c r="C37" s="103"/>
      <c r="D37" s="103"/>
      <c r="E37" s="158" t="s">
        <v>142</v>
      </c>
      <c r="F37" s="159"/>
      <c r="G37" s="159"/>
      <c r="H37" s="160"/>
      <c r="I37" s="104">
        <v>45505</v>
      </c>
      <c r="J37" s="103"/>
      <c r="K37" s="103"/>
      <c r="L37" s="103"/>
    </row>
    <row r="38" spans="1:12" ht="207" customHeight="1">
      <c r="A38" s="137" t="s">
        <v>129</v>
      </c>
      <c r="B38" s="138"/>
      <c r="C38" s="138"/>
      <c r="D38" s="139"/>
      <c r="E38" s="137" t="s">
        <v>130</v>
      </c>
      <c r="F38" s="138"/>
      <c r="G38" s="138"/>
      <c r="H38" s="139"/>
      <c r="I38" s="137" t="s">
        <v>124</v>
      </c>
      <c r="J38" s="138"/>
      <c r="K38" s="138"/>
      <c r="L38" s="139"/>
    </row>
    <row r="39" spans="1:12" ht="15.75">
      <c r="A39" s="102" t="s">
        <v>34</v>
      </c>
      <c r="B39" s="102"/>
      <c r="C39" s="102"/>
      <c r="D39" s="102"/>
      <c r="E39" s="102" t="s">
        <v>35</v>
      </c>
      <c r="F39" s="102"/>
      <c r="G39" s="102"/>
      <c r="H39" s="102"/>
      <c r="I39" s="102" t="s">
        <v>36</v>
      </c>
      <c r="J39" s="102"/>
      <c r="K39" s="102"/>
      <c r="L39" s="102"/>
    </row>
    <row r="40" spans="1:1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</row>
    <row r="41" spans="1:12" ht="51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</sheetData>
  <mergeCells count="78">
    <mergeCell ref="A40:L40"/>
    <mergeCell ref="A32:L32"/>
    <mergeCell ref="A41:L41"/>
    <mergeCell ref="K1:L1"/>
    <mergeCell ref="C1:J1"/>
    <mergeCell ref="A2:B2"/>
    <mergeCell ref="C2:E2"/>
    <mergeCell ref="F2:H2"/>
    <mergeCell ref="I2:J2"/>
    <mergeCell ref="K2:L2"/>
    <mergeCell ref="A22:B22"/>
    <mergeCell ref="C22:L22"/>
    <mergeCell ref="A26:B26"/>
    <mergeCell ref="C26:L26"/>
    <mergeCell ref="A29:B29"/>
    <mergeCell ref="C29:L29"/>
    <mergeCell ref="A23:B23"/>
    <mergeCell ref="C23:L23"/>
    <mergeCell ref="A24:B24"/>
    <mergeCell ref="C24:L24"/>
    <mergeCell ref="A25:B25"/>
    <mergeCell ref="C25:L25"/>
    <mergeCell ref="A20:B20"/>
    <mergeCell ref="C20:L20"/>
    <mergeCell ref="A21:B21"/>
    <mergeCell ref="C21:L21"/>
    <mergeCell ref="A19:B19"/>
    <mergeCell ref="C19:L19"/>
    <mergeCell ref="A13:B13"/>
    <mergeCell ref="C13:L13"/>
    <mergeCell ref="A16:B16"/>
    <mergeCell ref="C16:L16"/>
    <mergeCell ref="A18:B18"/>
    <mergeCell ref="C18:L18"/>
    <mergeCell ref="A14:B14"/>
    <mergeCell ref="C14:L14"/>
    <mergeCell ref="A15:B15"/>
    <mergeCell ref="C15:L15"/>
    <mergeCell ref="A17:B17"/>
    <mergeCell ref="C17:L17"/>
    <mergeCell ref="A1:B1"/>
    <mergeCell ref="A9:L9"/>
    <mergeCell ref="A10:L10"/>
    <mergeCell ref="A11:B11"/>
    <mergeCell ref="C11:L11"/>
    <mergeCell ref="A8:L8"/>
    <mergeCell ref="A3:L3"/>
    <mergeCell ref="A4:L4"/>
    <mergeCell ref="A5:L5"/>
    <mergeCell ref="A6:B6"/>
    <mergeCell ref="C6:L6"/>
    <mergeCell ref="A7:B7"/>
    <mergeCell ref="C7:L7"/>
    <mergeCell ref="A12:B12"/>
    <mergeCell ref="C12:L12"/>
    <mergeCell ref="A36:D36"/>
    <mergeCell ref="E36:H36"/>
    <mergeCell ref="I36:L36"/>
    <mergeCell ref="A27:B27"/>
    <mergeCell ref="C27:L27"/>
    <mergeCell ref="A28:B28"/>
    <mergeCell ref="C28:L28"/>
    <mergeCell ref="A31:B31"/>
    <mergeCell ref="C31:L31"/>
    <mergeCell ref="A30:B30"/>
    <mergeCell ref="C30:L30"/>
    <mergeCell ref="A33:L33"/>
    <mergeCell ref="A34:L34"/>
    <mergeCell ref="A35:L35"/>
    <mergeCell ref="A39:D39"/>
    <mergeCell ref="E39:H39"/>
    <mergeCell ref="I39:L39"/>
    <mergeCell ref="A37:D37"/>
    <mergeCell ref="E37:H37"/>
    <mergeCell ref="I37:L37"/>
    <mergeCell ref="A38:D38"/>
    <mergeCell ref="E38:H38"/>
    <mergeCell ref="I38:L38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Auditoria_HCL_Odontologia</vt:lpstr>
      <vt:lpstr>Calificacion_Promedio_x_Mes</vt:lpstr>
      <vt:lpstr>Historico_Mensual</vt:lpstr>
      <vt:lpstr>Instructivo</vt:lpstr>
      <vt:lpstr>Auditoria_HCL_Odontologia!Área_de_impresión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06979</dc:creator>
  <cp:lastModifiedBy>06979</cp:lastModifiedBy>
  <dcterms:created xsi:type="dcterms:W3CDTF">2022-09-05T19:55:05Z</dcterms:created>
  <dcterms:modified xsi:type="dcterms:W3CDTF">2024-08-01T21:10:49Z</dcterms:modified>
</cp:coreProperties>
</file>